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zuaki.hayashi\Desktop\"/>
    </mc:Choice>
  </mc:AlternateContent>
  <xr:revisionPtr revIDLastSave="0" documentId="13_ncr:1_{AE8FAF26-839C-4A63-B52A-BF7AD51FD9F1}" xr6:coauthVersionLast="47" xr6:coauthVersionMax="47" xr10:uidLastSave="{00000000-0000-0000-0000-000000000000}"/>
  <bookViews>
    <workbookView xWindow="-98" yWindow="-98" windowWidth="20715" windowHeight="13155" tabRatio="913" firstSheet="5" activeTab="7" xr2:uid="{00000000-000D-0000-FFFF-FFFF00000000}"/>
  </bookViews>
  <sheets>
    <sheet name="参加申し込み状況" sheetId="45" state="hidden" r:id="rId1"/>
    <sheet name="囲碁個人" sheetId="47" state="hidden" r:id="rId2"/>
    <sheet name="将棋団体" sheetId="48" state="hidden" r:id="rId3"/>
    <sheet name="将棋男子個人" sheetId="49" state="hidden" r:id="rId4"/>
    <sheet name="将棋女子個人" sheetId="50" state="hidden" r:id="rId5"/>
    <sheet name="入力例" sheetId="57" r:id="rId6"/>
    <sheet name="入力用シート" sheetId="56" r:id="rId7"/>
    <sheet name="印刷用" sheetId="43" r:id="rId8"/>
  </sheets>
  <definedNames>
    <definedName name="_xlnm.Print_Area" localSheetId="7">印刷用!$A$1:$BB$44</definedName>
    <definedName name="_xlnm.Print_Area" localSheetId="6">入力用シート!$B$1:$L$43</definedName>
    <definedName name="_xlnm.Print_Area" localSheetId="5">入力例!$B$1:$L$53</definedName>
    <definedName name="Z_BD1D9F7D_9258_4312_9E8A_B0E1A4470B7E_.wvu.Cols" localSheetId="6" hidden="1">入力用シート!$N:$R</definedName>
    <definedName name="Z_BD1D9F7D_9258_4312_9E8A_B0E1A4470B7E_.wvu.Cols" localSheetId="5" hidden="1">入力例!$N:$R</definedName>
    <definedName name="Z_BD1D9F7D_9258_4312_9E8A_B0E1A4470B7E_.wvu.PrintArea" localSheetId="7" hidden="1">印刷用!$A$1:$BB$44</definedName>
    <definedName name="Z_BD1D9F7D_9258_4312_9E8A_B0E1A4470B7E_.wvu.PrintArea" localSheetId="6" hidden="1">入力用シート!$B$1:$L$30</definedName>
    <definedName name="Z_BD1D9F7D_9258_4312_9E8A_B0E1A4470B7E_.wvu.PrintArea" localSheetId="5" hidden="1">入力例!$B$1:$L$35</definedName>
    <definedName name="Z_BD1D9F7D_9258_4312_9E8A_B0E1A4470B7E_.wvu.Rows" localSheetId="6" hidden="1">入力用シート!$185:$231</definedName>
    <definedName name="Z_BD1D9F7D_9258_4312_9E8A_B0E1A4470B7E_.wvu.Rows" localSheetId="5" hidden="1">入力例!$195:$241</definedName>
    <definedName name="英語" localSheetId="1">#REF!</definedName>
    <definedName name="英語" localSheetId="6">#REF!</definedName>
    <definedName name="英語" localSheetId="5">#REF!</definedName>
    <definedName name="英語">#REF!</definedName>
    <definedName name="家庭" localSheetId="1">#REF!</definedName>
    <definedName name="家庭" localSheetId="6">#REF!</definedName>
    <definedName name="家庭" localSheetId="5">#REF!</definedName>
    <definedName name="家庭">#REF!</definedName>
    <definedName name="教科" localSheetId="1">#REF!</definedName>
    <definedName name="教科" localSheetId="6">#REF!</definedName>
    <definedName name="教科" localSheetId="5">#REF!</definedName>
    <definedName name="教科">#REF!</definedName>
    <definedName name="芸術" localSheetId="1">#REF!</definedName>
    <definedName name="芸術" localSheetId="6">#REF!</definedName>
    <definedName name="芸術" localSheetId="5">#REF!</definedName>
    <definedName name="芸術">#REF!</definedName>
    <definedName name="国語" localSheetId="1">#REF!</definedName>
    <definedName name="国語" localSheetId="6">#REF!</definedName>
    <definedName name="国語" localSheetId="5">#REF!</definedName>
    <definedName name="国語">#REF!</definedName>
    <definedName name="実習助手" localSheetId="1">#REF!</definedName>
    <definedName name="実習助手" localSheetId="6">#REF!</definedName>
    <definedName name="実習助手" localSheetId="5">#REF!</definedName>
    <definedName name="実習助手">#REF!</definedName>
    <definedName name="情報" localSheetId="1">#REF!</definedName>
    <definedName name="情報" localSheetId="6">#REF!</definedName>
    <definedName name="情報" localSheetId="5">#REF!</definedName>
    <definedName name="情報">#REF!</definedName>
    <definedName name="数学" localSheetId="1">#REF!</definedName>
    <definedName name="数学" localSheetId="6">#REF!</definedName>
    <definedName name="数学" localSheetId="5">#REF!</definedName>
    <definedName name="数学">#REF!</definedName>
    <definedName name="地歴公民" localSheetId="1">#REF!</definedName>
    <definedName name="地歴公民" localSheetId="6">#REF!</definedName>
    <definedName name="地歴公民" localSheetId="5">#REF!</definedName>
    <definedName name="地歴公民">#REF!</definedName>
    <definedName name="保健体育" localSheetId="1">#REF!</definedName>
    <definedName name="保健体育" localSheetId="6">#REF!</definedName>
    <definedName name="保健体育" localSheetId="5">#REF!</definedName>
    <definedName name="保健体育">#REF!</definedName>
    <definedName name="養護教諭" localSheetId="1">#REF!</definedName>
    <definedName name="養護教諭" localSheetId="6">#REF!</definedName>
    <definedName name="養護教諭" localSheetId="5">#REF!</definedName>
    <definedName name="養護教諭">#REF!</definedName>
    <definedName name="理科" localSheetId="1">#REF!</definedName>
    <definedName name="理科" localSheetId="6">#REF!</definedName>
    <definedName name="理科" localSheetId="5">#REF!</definedName>
    <definedName name="理科">#REF!</definedName>
  </definedNames>
  <calcPr calcId="191029"/>
  <customWorkbookViews>
    <customWorkbookView name="全シート表示" guid="{BD1D9F7D-9258-4312-9E8A-B0E1A4470B7E}" maximized="1" xWindow="-8" yWindow="-8" windowWidth="1382" windowHeight="744" tabRatio="913" activeSheetId="4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56" l="1"/>
  <c r="J29" i="56"/>
  <c r="J30" i="56"/>
  <c r="J31" i="56"/>
  <c r="J27" i="56"/>
  <c r="O28" i="56"/>
  <c r="P28" i="56"/>
  <c r="Q28" i="56"/>
  <c r="O29" i="56"/>
  <c r="P29" i="56"/>
  <c r="Q29" i="56"/>
  <c r="O30" i="56"/>
  <c r="P30" i="56"/>
  <c r="Q30" i="56"/>
  <c r="O31" i="56"/>
  <c r="P31" i="56"/>
  <c r="Q31" i="56"/>
  <c r="Q27" i="56"/>
  <c r="P27" i="56"/>
  <c r="O27" i="56"/>
  <c r="O14" i="56"/>
  <c r="P14" i="56"/>
  <c r="Q14" i="56"/>
  <c r="O15" i="56"/>
  <c r="P15" i="56"/>
  <c r="Q15" i="56"/>
  <c r="O16" i="56"/>
  <c r="P16" i="56"/>
  <c r="Q16" i="56"/>
  <c r="O17" i="56"/>
  <c r="P17" i="56"/>
  <c r="Q17" i="56"/>
  <c r="O18" i="56"/>
  <c r="P18" i="56"/>
  <c r="Q18" i="56"/>
  <c r="O19" i="56"/>
  <c r="P19" i="56"/>
  <c r="Q19" i="56"/>
  <c r="O20" i="56"/>
  <c r="P20" i="56"/>
  <c r="Q20" i="56"/>
  <c r="O21" i="56"/>
  <c r="P21" i="56"/>
  <c r="Q21" i="56"/>
  <c r="O22" i="56"/>
  <c r="P22" i="56"/>
  <c r="Q22" i="56"/>
  <c r="Q13" i="56" l="1"/>
  <c r="P13" i="56"/>
  <c r="N28" i="56"/>
  <c r="N29" i="56"/>
  <c r="N30" i="56"/>
  <c r="N31" i="56"/>
  <c r="N27" i="56"/>
  <c r="N14" i="56"/>
  <c r="N15" i="56"/>
  <c r="N16" i="56"/>
  <c r="N17" i="56"/>
  <c r="N18" i="56"/>
  <c r="N19" i="56"/>
  <c r="N20" i="56"/>
  <c r="N21" i="56"/>
  <c r="N22" i="56"/>
  <c r="N13" i="56"/>
  <c r="O9" i="56"/>
  <c r="R29" i="56"/>
  <c r="J14" i="56"/>
  <c r="J15" i="56"/>
  <c r="J16" i="56"/>
  <c r="J17" i="56"/>
  <c r="J18" i="56"/>
  <c r="J19" i="56"/>
  <c r="J20" i="56"/>
  <c r="R20" i="56" s="1"/>
  <c r="J21" i="56"/>
  <c r="R21" i="56" s="1"/>
  <c r="J22" i="56"/>
  <c r="J13" i="56"/>
  <c r="J5" i="56"/>
  <c r="AI17" i="43" s="1"/>
  <c r="J6" i="56"/>
  <c r="AI18" i="43" s="1"/>
  <c r="J7" i="56"/>
  <c r="AI19" i="43" s="1"/>
  <c r="J8" i="56"/>
  <c r="AI20" i="43" s="1"/>
  <c r="J4" i="56"/>
  <c r="R4" i="56" s="1"/>
  <c r="O38" i="43"/>
  <c r="O39" i="43"/>
  <c r="O40" i="43"/>
  <c r="O41" i="43"/>
  <c r="AB38" i="43"/>
  <c r="AB39" i="43"/>
  <c r="AB40" i="43"/>
  <c r="AB41" i="43"/>
  <c r="AF38" i="43"/>
  <c r="AF39" i="43"/>
  <c r="AF40" i="43"/>
  <c r="AF41" i="43"/>
  <c r="AL38" i="43"/>
  <c r="AL39" i="43"/>
  <c r="AL40" i="43"/>
  <c r="AL41" i="43"/>
  <c r="AL37" i="43"/>
  <c r="AF37" i="43"/>
  <c r="AB37" i="43"/>
  <c r="O37" i="43"/>
  <c r="D38" i="43"/>
  <c r="D39" i="43"/>
  <c r="D40" i="43"/>
  <c r="D41" i="43"/>
  <c r="D37" i="43"/>
  <c r="AL25" i="43"/>
  <c r="AL26" i="43"/>
  <c r="AL27" i="43"/>
  <c r="AL28" i="43"/>
  <c r="AL29" i="43"/>
  <c r="AL30" i="43"/>
  <c r="AL31" i="43"/>
  <c r="AL32" i="43"/>
  <c r="AL33" i="43"/>
  <c r="AF25" i="43"/>
  <c r="AF26" i="43"/>
  <c r="AF27" i="43"/>
  <c r="AF28" i="43"/>
  <c r="AF29" i="43"/>
  <c r="AF30" i="43"/>
  <c r="AF31" i="43"/>
  <c r="AF32" i="43"/>
  <c r="AF33" i="43"/>
  <c r="AB25" i="43"/>
  <c r="AB26" i="43"/>
  <c r="AB27" i="43"/>
  <c r="AB28" i="43"/>
  <c r="AB29" i="43"/>
  <c r="AB30" i="43"/>
  <c r="AB31" i="43"/>
  <c r="AB32" i="43"/>
  <c r="AB33" i="43"/>
  <c r="O25" i="43"/>
  <c r="O26" i="43"/>
  <c r="O27" i="43"/>
  <c r="O28" i="43"/>
  <c r="O29" i="43"/>
  <c r="O30" i="43"/>
  <c r="O31" i="43"/>
  <c r="O32" i="43"/>
  <c r="O33" i="43"/>
  <c r="D25" i="43"/>
  <c r="D26" i="43"/>
  <c r="D27" i="43"/>
  <c r="D28" i="43"/>
  <c r="D29" i="43"/>
  <c r="D30" i="43"/>
  <c r="D31" i="43"/>
  <c r="D32" i="43"/>
  <c r="D33" i="43"/>
  <c r="AL24" i="43"/>
  <c r="AF24" i="43"/>
  <c r="AB24" i="43"/>
  <c r="O24" i="43"/>
  <c r="D24" i="43"/>
  <c r="AO17" i="43"/>
  <c r="AO18" i="43"/>
  <c r="AO19" i="43"/>
  <c r="AO20" i="43"/>
  <c r="AL17" i="43"/>
  <c r="AL18" i="43"/>
  <c r="AL19" i="43"/>
  <c r="AL20" i="43"/>
  <c r="AF17" i="43"/>
  <c r="AF18" i="43"/>
  <c r="AF19" i="43"/>
  <c r="AF20" i="43"/>
  <c r="AB17" i="43"/>
  <c r="AB18" i="43"/>
  <c r="AB19" i="43"/>
  <c r="AB20" i="43"/>
  <c r="O17" i="43"/>
  <c r="O18" i="43"/>
  <c r="O19" i="43"/>
  <c r="O20" i="43"/>
  <c r="D17" i="43"/>
  <c r="D18" i="43"/>
  <c r="D19" i="43"/>
  <c r="D20" i="43"/>
  <c r="AO16" i="43"/>
  <c r="AL16" i="43"/>
  <c r="AF16" i="43"/>
  <c r="AB16" i="43"/>
  <c r="O16" i="43"/>
  <c r="D16" i="43"/>
  <c r="AH10" i="43"/>
  <c r="AH11" i="43"/>
  <c r="AH12" i="43"/>
  <c r="AH9" i="43"/>
  <c r="L12" i="43"/>
  <c r="H10" i="43"/>
  <c r="H11" i="43"/>
  <c r="H9" i="43"/>
  <c r="R55" i="57"/>
  <c r="Q55" i="57"/>
  <c r="P55" i="57"/>
  <c r="N55" i="57"/>
  <c r="R54" i="57"/>
  <c r="Q54" i="57"/>
  <c r="P54" i="57"/>
  <c r="N54" i="57"/>
  <c r="Q53" i="57"/>
  <c r="P53" i="57"/>
  <c r="N53" i="57"/>
  <c r="R53" i="57"/>
  <c r="R52" i="57"/>
  <c r="Q52" i="57"/>
  <c r="P52" i="57"/>
  <c r="N52" i="57"/>
  <c r="R51" i="57"/>
  <c r="Q51" i="57"/>
  <c r="P51" i="57"/>
  <c r="N51" i="57"/>
  <c r="Q50" i="57"/>
  <c r="P50" i="57"/>
  <c r="N50" i="57"/>
  <c r="R50" i="57"/>
  <c r="R49" i="57"/>
  <c r="Q49" i="57"/>
  <c r="P49" i="57"/>
  <c r="N49" i="57"/>
  <c r="Q48" i="57"/>
  <c r="P48" i="57"/>
  <c r="N48" i="57"/>
  <c r="J31" i="57"/>
  <c r="R48" i="57" s="1"/>
  <c r="Q47" i="57"/>
  <c r="P47" i="57"/>
  <c r="N47" i="57"/>
  <c r="J30" i="57"/>
  <c r="R47" i="57" s="1"/>
  <c r="Q46" i="57"/>
  <c r="P46" i="57"/>
  <c r="N46" i="57"/>
  <c r="J29" i="57"/>
  <c r="R46" i="57" s="1"/>
  <c r="Q45" i="57"/>
  <c r="P45" i="57"/>
  <c r="N45" i="57"/>
  <c r="J28" i="57"/>
  <c r="R45" i="57" s="1"/>
  <c r="Q44" i="57"/>
  <c r="P44" i="57"/>
  <c r="N44" i="57"/>
  <c r="J27" i="57"/>
  <c r="R44" i="57" s="1"/>
  <c r="N43" i="57"/>
  <c r="N42" i="57"/>
  <c r="R41" i="57"/>
  <c r="Q41" i="57"/>
  <c r="P41" i="57"/>
  <c r="N41" i="57"/>
  <c r="R40" i="57"/>
  <c r="Q40" i="57"/>
  <c r="P40" i="57"/>
  <c r="N40" i="57"/>
  <c r="Q39" i="57"/>
  <c r="P39" i="57"/>
  <c r="N39" i="57"/>
  <c r="R39" i="57"/>
  <c r="R38" i="57"/>
  <c r="Q38" i="57"/>
  <c r="P38" i="57"/>
  <c r="N38" i="57"/>
  <c r="R37" i="57"/>
  <c r="Q37" i="57"/>
  <c r="P37" i="57"/>
  <c r="N37" i="57"/>
  <c r="Q36" i="57"/>
  <c r="P36" i="57"/>
  <c r="N36" i="57"/>
  <c r="R36" i="57"/>
  <c r="R35" i="57"/>
  <c r="Q35" i="57"/>
  <c r="P35" i="57"/>
  <c r="N35" i="57"/>
  <c r="Q34" i="57"/>
  <c r="P34" i="57"/>
  <c r="N34" i="57"/>
  <c r="J22" i="57"/>
  <c r="R34" i="57" s="1"/>
  <c r="Q33" i="57"/>
  <c r="P33" i="57"/>
  <c r="N33" i="57"/>
  <c r="J21" i="57"/>
  <c r="R33" i="57" s="1"/>
  <c r="Q32" i="57"/>
  <c r="P32" i="57"/>
  <c r="N32" i="57"/>
  <c r="J20" i="57"/>
  <c r="R32" i="57" s="1"/>
  <c r="Q31" i="57"/>
  <c r="P31" i="57"/>
  <c r="N31" i="57"/>
  <c r="J19" i="57"/>
  <c r="R31" i="57" s="1"/>
  <c r="Q30" i="57"/>
  <c r="P30" i="57"/>
  <c r="N30" i="57"/>
  <c r="J18" i="57"/>
  <c r="R30" i="57" s="1"/>
  <c r="Q29" i="57"/>
  <c r="P29" i="57"/>
  <c r="N29" i="57"/>
  <c r="J17" i="57"/>
  <c r="R29" i="57" s="1"/>
  <c r="Q28" i="57"/>
  <c r="P28" i="57"/>
  <c r="N28" i="57"/>
  <c r="J16" i="57"/>
  <c r="R28" i="57" s="1"/>
  <c r="Q27" i="57"/>
  <c r="P27" i="57"/>
  <c r="N27" i="57"/>
  <c r="J15" i="57"/>
  <c r="R27" i="57" s="1"/>
  <c r="Q26" i="57"/>
  <c r="P26" i="57"/>
  <c r="N26" i="57"/>
  <c r="J14" i="57"/>
  <c r="R26" i="57" s="1"/>
  <c r="Q25" i="57"/>
  <c r="P25" i="57"/>
  <c r="N25" i="57"/>
  <c r="J13" i="57"/>
  <c r="R25" i="57" s="1"/>
  <c r="N24" i="57"/>
  <c r="N23" i="57"/>
  <c r="R22" i="57"/>
  <c r="Q22" i="57"/>
  <c r="P22" i="57"/>
  <c r="N22" i="57"/>
  <c r="R21" i="57"/>
  <c r="Q21" i="57"/>
  <c r="P21" i="57"/>
  <c r="N21" i="57"/>
  <c r="Q20" i="57"/>
  <c r="P20" i="57"/>
  <c r="N20" i="57"/>
  <c r="R20" i="57"/>
  <c r="R19" i="57"/>
  <c r="Q19" i="57"/>
  <c r="P19" i="57"/>
  <c r="N19" i="57"/>
  <c r="Q18" i="57"/>
  <c r="P18" i="57"/>
  <c r="N18" i="57"/>
  <c r="R18" i="57"/>
  <c r="Q17" i="57"/>
  <c r="P17" i="57"/>
  <c r="N17" i="57"/>
  <c r="R17" i="57"/>
  <c r="R16" i="57"/>
  <c r="Q16" i="57"/>
  <c r="P16" i="57"/>
  <c r="N16" i="57"/>
  <c r="Q15" i="57"/>
  <c r="P15" i="57"/>
  <c r="N15" i="57"/>
  <c r="R15" i="57"/>
  <c r="O14" i="57"/>
  <c r="N14" i="57"/>
  <c r="O13" i="57"/>
  <c r="N13" i="57"/>
  <c r="Q12" i="57"/>
  <c r="P12" i="57"/>
  <c r="N12" i="57"/>
  <c r="R12" i="57"/>
  <c r="Q11" i="57"/>
  <c r="P11" i="57"/>
  <c r="N11" i="57"/>
  <c r="R11" i="57"/>
  <c r="R10" i="57"/>
  <c r="Q10" i="57"/>
  <c r="P10" i="57"/>
  <c r="O10" i="57"/>
  <c r="N10" i="57"/>
  <c r="Q9" i="57"/>
  <c r="P9" i="57"/>
  <c r="O9" i="57"/>
  <c r="N9" i="57"/>
  <c r="R9" i="57"/>
  <c r="Q8" i="57"/>
  <c r="P8" i="57"/>
  <c r="O8" i="57"/>
  <c r="N8" i="57"/>
  <c r="J8" i="57"/>
  <c r="R8" i="57" s="1"/>
  <c r="Q7" i="57"/>
  <c r="P7" i="57"/>
  <c r="O7" i="57"/>
  <c r="N7" i="57"/>
  <c r="J7" i="57"/>
  <c r="R7" i="57" s="1"/>
  <c r="Q6" i="57"/>
  <c r="P6" i="57"/>
  <c r="O6" i="57"/>
  <c r="N6" i="57"/>
  <c r="J6" i="57"/>
  <c r="R6" i="57" s="1"/>
  <c r="Q5" i="57"/>
  <c r="P5" i="57"/>
  <c r="O5" i="57"/>
  <c r="N5" i="57"/>
  <c r="J5" i="57"/>
  <c r="R5" i="57" s="1"/>
  <c r="Q4" i="57"/>
  <c r="P4" i="57"/>
  <c r="O4" i="57"/>
  <c r="N4" i="57"/>
  <c r="J4" i="57"/>
  <c r="R4" i="57" s="1"/>
  <c r="O3" i="57"/>
  <c r="Q45" i="56"/>
  <c r="P45" i="56"/>
  <c r="N45" i="56"/>
  <c r="R45" i="56"/>
  <c r="N44" i="56"/>
  <c r="N43" i="56"/>
  <c r="N42" i="56"/>
  <c r="N41" i="56"/>
  <c r="N40" i="56"/>
  <c r="J24" i="56"/>
  <c r="J23" i="56"/>
  <c r="N32" i="56"/>
  <c r="O13" i="56"/>
  <c r="A44" i="43" s="1"/>
  <c r="N12" i="56"/>
  <c r="N11" i="56"/>
  <c r="Q10" i="56"/>
  <c r="P10" i="56"/>
  <c r="O10" i="56"/>
  <c r="N10" i="56"/>
  <c r="R10" i="56"/>
  <c r="Q9" i="56"/>
  <c r="P9" i="56"/>
  <c r="N9" i="56"/>
  <c r="R9" i="56"/>
  <c r="Q8" i="56"/>
  <c r="P8" i="56"/>
  <c r="O8" i="56"/>
  <c r="N8" i="56"/>
  <c r="R8" i="56"/>
  <c r="Q7" i="56"/>
  <c r="P7" i="56"/>
  <c r="O7" i="56"/>
  <c r="N7" i="56"/>
  <c r="Q6" i="56"/>
  <c r="P6" i="56"/>
  <c r="O6" i="56"/>
  <c r="N6" i="56"/>
  <c r="Q5" i="56"/>
  <c r="P5" i="56"/>
  <c r="O5" i="56"/>
  <c r="N5" i="56"/>
  <c r="Q4" i="56"/>
  <c r="P4" i="56"/>
  <c r="O4" i="56"/>
  <c r="N4" i="56"/>
  <c r="O3" i="56"/>
  <c r="R5" i="56" l="1"/>
  <c r="AI41" i="43"/>
  <c r="R31" i="56"/>
  <c r="AI40" i="43"/>
  <c r="R30" i="56"/>
  <c r="AI38" i="43"/>
  <c r="R28" i="56"/>
  <c r="AI37" i="43"/>
  <c r="R27" i="56"/>
  <c r="AI28" i="43"/>
  <c r="R17" i="56"/>
  <c r="AI29" i="43"/>
  <c r="R18" i="56"/>
  <c r="AI27" i="43"/>
  <c r="R16" i="56"/>
  <c r="AI26" i="43"/>
  <c r="R15" i="56"/>
  <c r="AI30" i="43"/>
  <c r="R19" i="56"/>
  <c r="AI33" i="43"/>
  <c r="R22" i="56"/>
  <c r="AI25" i="43"/>
  <c r="R14" i="56"/>
  <c r="AI24" i="43"/>
  <c r="R13" i="56"/>
  <c r="AI31" i="43"/>
  <c r="AI39" i="43"/>
  <c r="R7" i="56"/>
  <c r="P44" i="43"/>
  <c r="AE44" i="43"/>
  <c r="AI32" i="43"/>
  <c r="R6" i="56"/>
  <c r="AI16" i="43"/>
  <c r="H8" i="50"/>
  <c r="H9" i="50"/>
  <c r="H10" i="50"/>
  <c r="H11" i="50"/>
  <c r="H12" i="50"/>
  <c r="H13" i="50"/>
  <c r="H14" i="50"/>
  <c r="H15" i="50"/>
  <c r="H16" i="50"/>
  <c r="H17" i="50"/>
  <c r="H18" i="50"/>
  <c r="H19" i="50"/>
  <c r="H20" i="50"/>
  <c r="B8" i="48" l="1"/>
  <c r="B5" i="48"/>
  <c r="F10" i="48" l="1"/>
  <c r="F9" i="48"/>
  <c r="F8" i="48"/>
  <c r="F7" i="48"/>
  <c r="F6" i="48"/>
  <c r="F5" i="48"/>
  <c r="R11" i="45"/>
  <c r="R7" i="45"/>
  <c r="J12" i="45"/>
  <c r="B11" i="45"/>
  <c r="J7" i="45"/>
  <c r="J11" i="45" s="1"/>
  <c r="H8" i="45"/>
  <c r="H7" i="45" s="1"/>
  <c r="G8" i="45"/>
  <c r="F8" i="45"/>
  <c r="F11" i="45" s="1"/>
  <c r="E8" i="45"/>
  <c r="E11" i="45" s="1"/>
  <c r="D8" i="45"/>
  <c r="D11" i="45" s="1"/>
  <c r="C8" i="45"/>
  <c r="C7" i="45" s="1"/>
  <c r="B7" i="45"/>
  <c r="H6" i="50"/>
  <c r="H7" i="50"/>
  <c r="H5" i="50"/>
  <c r="G5" i="48"/>
  <c r="B5" i="49"/>
  <c r="D6" i="48"/>
  <c r="E6" i="48"/>
  <c r="D7" i="48"/>
  <c r="E7" i="48"/>
  <c r="D8" i="48"/>
  <c r="E8" i="48"/>
  <c r="D9" i="48"/>
  <c r="E9" i="48"/>
  <c r="D10" i="48"/>
  <c r="E10" i="48"/>
  <c r="E5" i="48"/>
  <c r="D5" i="48"/>
  <c r="B5" i="47"/>
  <c r="G6" i="48"/>
  <c r="G7" i="48"/>
  <c r="G10" i="48"/>
  <c r="O15" i="47" l="1"/>
  <c r="O18" i="47"/>
  <c r="C18" i="47" s="1"/>
  <c r="O19" i="47"/>
  <c r="E19" i="47" s="1"/>
  <c r="O14" i="47"/>
  <c r="C14" i="47" s="1"/>
  <c r="O17" i="47"/>
  <c r="O16" i="47"/>
  <c r="O13" i="47"/>
  <c r="O12" i="47"/>
  <c r="D12" i="47" s="1"/>
  <c r="E14" i="47"/>
  <c r="D14" i="47"/>
  <c r="O24" i="49"/>
  <c r="O6" i="49"/>
  <c r="O10" i="49"/>
  <c r="F10" i="49" s="1"/>
  <c r="O14" i="49"/>
  <c r="O18" i="49"/>
  <c r="O20" i="49"/>
  <c r="O22" i="49"/>
  <c r="O8" i="49"/>
  <c r="O5" i="49"/>
  <c r="O21" i="49"/>
  <c r="O7" i="49"/>
  <c r="O11" i="49"/>
  <c r="O15" i="49"/>
  <c r="O19" i="49"/>
  <c r="O16" i="49"/>
  <c r="O23" i="49"/>
  <c r="O9" i="49"/>
  <c r="O13" i="49"/>
  <c r="E13" i="49" s="1"/>
  <c r="O17" i="49"/>
  <c r="O12" i="49"/>
  <c r="F12" i="49" s="1"/>
  <c r="O7" i="47"/>
  <c r="O11" i="47"/>
  <c r="O6" i="47"/>
  <c r="F6" i="47" s="1"/>
  <c r="O8" i="47"/>
  <c r="O5" i="47"/>
  <c r="O9" i="47"/>
  <c r="D9" i="47" s="1"/>
  <c r="O10" i="47"/>
  <c r="F7" i="45"/>
  <c r="H11" i="45"/>
  <c r="N11" i="45"/>
  <c r="D7" i="45"/>
  <c r="C11" i="45"/>
  <c r="E7" i="45"/>
  <c r="B5" i="50"/>
  <c r="N7" i="45"/>
  <c r="G9" i="48"/>
  <c r="O12" i="45"/>
  <c r="M12" i="45"/>
  <c r="P12" i="45"/>
  <c r="N12" i="45"/>
  <c r="O10" i="50"/>
  <c r="G8" i="48"/>
  <c r="P11" i="45"/>
  <c r="L11" i="45"/>
  <c r="P7" i="45"/>
  <c r="L7" i="45"/>
  <c r="M7" i="45"/>
  <c r="O11" i="45"/>
  <c r="M11" i="45"/>
  <c r="O7" i="45"/>
  <c r="L12" i="45"/>
  <c r="G11" i="45"/>
  <c r="G7" i="45"/>
  <c r="G14" i="47" l="1"/>
  <c r="F14" i="47"/>
  <c r="D18" i="47"/>
  <c r="F18" i="47"/>
  <c r="E18" i="47"/>
  <c r="G18" i="47"/>
  <c r="D19" i="47"/>
  <c r="F19" i="47"/>
  <c r="C12" i="47"/>
  <c r="F12" i="47"/>
  <c r="G12" i="47"/>
  <c r="E12" i="47"/>
  <c r="E13" i="47"/>
  <c r="G13" i="47"/>
  <c r="C13" i="47"/>
  <c r="F13" i="47"/>
  <c r="G19" i="47"/>
  <c r="D13" i="47"/>
  <c r="C16" i="47"/>
  <c r="G16" i="47"/>
  <c r="F16" i="47"/>
  <c r="D16" i="47"/>
  <c r="C19" i="47"/>
  <c r="E16" i="47"/>
  <c r="E17" i="47"/>
  <c r="F17" i="47"/>
  <c r="G17" i="47"/>
  <c r="D17" i="47"/>
  <c r="C17" i="47"/>
  <c r="E15" i="47"/>
  <c r="C15" i="47"/>
  <c r="F15" i="47"/>
  <c r="D15" i="47"/>
  <c r="G15" i="47"/>
  <c r="D6" i="47"/>
  <c r="E6" i="47"/>
  <c r="O5" i="50"/>
  <c r="D5" i="50" s="1"/>
  <c r="O16" i="50"/>
  <c r="O13" i="50"/>
  <c r="F13" i="50" s="1"/>
  <c r="O6" i="50"/>
  <c r="F6" i="50" s="1"/>
  <c r="D23" i="49"/>
  <c r="F23" i="49"/>
  <c r="C23" i="49"/>
  <c r="E23" i="49"/>
  <c r="O11" i="50"/>
  <c r="E11" i="50" s="1"/>
  <c r="O15" i="50"/>
  <c r="O9" i="50"/>
  <c r="D9" i="50" s="1"/>
  <c r="O12" i="50"/>
  <c r="D12" i="50" s="1"/>
  <c r="E22" i="49"/>
  <c r="D22" i="49"/>
  <c r="F22" i="49"/>
  <c r="C22" i="49"/>
  <c r="O7" i="50"/>
  <c r="D7" i="50" s="1"/>
  <c r="O14" i="50"/>
  <c r="E14" i="50" s="1"/>
  <c r="O17" i="50"/>
  <c r="O8" i="50"/>
  <c r="F8" i="50" s="1"/>
  <c r="C21" i="49"/>
  <c r="F21" i="49"/>
  <c r="E21" i="49"/>
  <c r="D21" i="49"/>
  <c r="C20" i="49"/>
  <c r="E20" i="49"/>
  <c r="F20" i="49"/>
  <c r="D20" i="49"/>
  <c r="O19" i="50"/>
  <c r="O18" i="50"/>
  <c r="C24" i="49"/>
  <c r="E24" i="49"/>
  <c r="D24" i="49"/>
  <c r="F24" i="49"/>
  <c r="C6" i="47"/>
  <c r="G6" i="47"/>
  <c r="I7" i="45"/>
  <c r="I11" i="45" s="1"/>
  <c r="F9" i="47"/>
  <c r="G9" i="47"/>
  <c r="E9" i="47"/>
  <c r="C9" i="47"/>
  <c r="C10" i="49"/>
  <c r="D12" i="49"/>
  <c r="C12" i="49"/>
  <c r="E12" i="49"/>
  <c r="F13" i="49"/>
  <c r="D13" i="49"/>
  <c r="C13" i="49"/>
  <c r="D10" i="49"/>
  <c r="E10" i="49"/>
  <c r="F19" i="49"/>
  <c r="C19" i="49"/>
  <c r="D19" i="49"/>
  <c r="E19" i="49"/>
  <c r="F7" i="47"/>
  <c r="C7" i="47"/>
  <c r="G7" i="47"/>
  <c r="E7" i="47"/>
  <c r="D7" i="47"/>
  <c r="D10" i="47"/>
  <c r="F10" i="47"/>
  <c r="G10" i="47"/>
  <c r="C10" i="47"/>
  <c r="E10" i="47"/>
  <c r="D18" i="49"/>
  <c r="C18" i="49"/>
  <c r="E18" i="49"/>
  <c r="F18" i="49"/>
  <c r="D7" i="49"/>
  <c r="F7" i="49"/>
  <c r="C7" i="49"/>
  <c r="E7" i="49"/>
  <c r="C15" i="49"/>
  <c r="E15" i="49"/>
  <c r="D15" i="49"/>
  <c r="F15" i="49"/>
  <c r="E8" i="47"/>
  <c r="F8" i="47"/>
  <c r="C8" i="47"/>
  <c r="G8" i="47"/>
  <c r="D8" i="47"/>
  <c r="D10" i="50"/>
  <c r="E10" i="50"/>
  <c r="F10" i="50"/>
  <c r="C10" i="50"/>
  <c r="E16" i="49"/>
  <c r="F16" i="49"/>
  <c r="C16" i="49"/>
  <c r="D16" i="49"/>
  <c r="D6" i="49"/>
  <c r="C6" i="49"/>
  <c r="F6" i="49"/>
  <c r="E6" i="49"/>
  <c r="F17" i="49"/>
  <c r="C17" i="49"/>
  <c r="D17" i="49"/>
  <c r="E17" i="49"/>
  <c r="D5" i="49"/>
  <c r="E5" i="49"/>
  <c r="F5" i="49"/>
  <c r="C5" i="49"/>
  <c r="C5" i="47"/>
  <c r="F5" i="47"/>
  <c r="E5" i="47"/>
  <c r="D5" i="47"/>
  <c r="G5" i="47"/>
  <c r="C8" i="49"/>
  <c r="D8" i="49"/>
  <c r="E8" i="49"/>
  <c r="F8" i="49"/>
  <c r="D9" i="49"/>
  <c r="E9" i="49"/>
  <c r="F9" i="49"/>
  <c r="C9" i="49"/>
  <c r="E11" i="49"/>
  <c r="D11" i="49"/>
  <c r="C11" i="49"/>
  <c r="F11" i="49"/>
  <c r="D14" i="49"/>
  <c r="E14" i="49"/>
  <c r="F14" i="49"/>
  <c r="C14" i="49"/>
  <c r="D11" i="47"/>
  <c r="G11" i="47"/>
  <c r="C11" i="47"/>
  <c r="E11" i="47"/>
  <c r="F11" i="47"/>
  <c r="C6" i="50" l="1"/>
  <c r="E13" i="50"/>
  <c r="D13" i="50"/>
  <c r="C9" i="50"/>
  <c r="F9" i="50"/>
  <c r="E9" i="50"/>
  <c r="C13" i="50"/>
  <c r="F5" i="50"/>
  <c r="C11" i="50"/>
  <c r="E5" i="50"/>
  <c r="F11" i="50"/>
  <c r="E8" i="50"/>
  <c r="D14" i="50"/>
  <c r="C7" i="50"/>
  <c r="C14" i="50"/>
  <c r="E7" i="50"/>
  <c r="D11" i="50"/>
  <c r="C5" i="50"/>
  <c r="F14" i="50"/>
  <c r="F7" i="50"/>
  <c r="E6" i="50"/>
  <c r="D6" i="50"/>
  <c r="C8" i="50"/>
  <c r="D8" i="50"/>
  <c r="F12" i="50"/>
  <c r="C12" i="50"/>
  <c r="E12" i="50"/>
  <c r="C17" i="50"/>
  <c r="D17" i="50"/>
  <c r="F17" i="50"/>
  <c r="E17" i="50"/>
  <c r="D18" i="50"/>
  <c r="C18" i="50"/>
  <c r="F18" i="50"/>
  <c r="E18" i="50"/>
  <c r="C15" i="50"/>
  <c r="D15" i="50"/>
  <c r="E15" i="50"/>
  <c r="F15" i="50"/>
  <c r="C16" i="50"/>
  <c r="D16" i="50"/>
  <c r="F16" i="50"/>
  <c r="E16" i="50"/>
  <c r="C19" i="50"/>
  <c r="F19" i="50"/>
  <c r="E19" i="50"/>
  <c r="D19" i="50"/>
</calcChain>
</file>

<file path=xl/sharedStrings.xml><?xml version="1.0" encoding="utf-8"?>
<sst xmlns="http://schemas.openxmlformats.org/spreadsheetml/2006/main" count="264" uniqueCount="119">
  <si>
    <t>備考</t>
    <rPh sb="0" eb="2">
      <t>ビコウ</t>
    </rPh>
    <phoneticPr fontId="1"/>
  </si>
  <si>
    <t>年</t>
    <rPh sb="0" eb="1">
      <t>ネン</t>
    </rPh>
    <phoneticPr fontId="1"/>
  </si>
  <si>
    <t>※　顧問の先生には審判をお願いしております。希望されるものに○を入力してください。</t>
    <rPh sb="2" eb="4">
      <t>コモン</t>
    </rPh>
    <rPh sb="5" eb="7">
      <t>センセイ</t>
    </rPh>
    <rPh sb="9" eb="11">
      <t>シンパン</t>
    </rPh>
    <rPh sb="13" eb="14">
      <t>ネガ</t>
    </rPh>
    <rPh sb="22" eb="24">
      <t>キボウ</t>
    </rPh>
    <rPh sb="32" eb="34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</si>
  <si>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</si>
  <si>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主将</t>
    <rPh sb="0" eb="2">
      <t>シュショウ</t>
    </rPh>
    <phoneticPr fontId="1"/>
  </si>
  <si>
    <t>副将</t>
    <rPh sb="0" eb="2">
      <t>フクショウ</t>
    </rPh>
    <phoneticPr fontId="1"/>
  </si>
  <si>
    <t>三将</t>
    <rPh sb="0" eb="1">
      <t>サン</t>
    </rPh>
    <rPh sb="1" eb="2">
      <t>ショウ</t>
    </rPh>
    <phoneticPr fontId="1"/>
  </si>
  <si>
    <t>顧問携帯</t>
    <rPh sb="0" eb="2">
      <t>コモン</t>
    </rPh>
    <rPh sb="2" eb="4">
      <t>ケイタイ</t>
    </rPh>
    <phoneticPr fontId="1"/>
  </si>
  <si>
    <t>囲碁個人　　棋力の高い順に記入してください。</t>
    <rPh sb="0" eb="2">
      <t>イゴ</t>
    </rPh>
    <rPh sb="2" eb="4">
      <t>コジン</t>
    </rPh>
    <phoneticPr fontId="1"/>
  </si>
  <si>
    <t>性別</t>
    <rPh sb="0" eb="2">
      <t>セイベツ</t>
    </rPh>
    <phoneticPr fontId="1"/>
  </si>
  <si>
    <t>(緊急時)</t>
    <rPh sb="1" eb="3">
      <t>キンキュウ</t>
    </rPh>
    <rPh sb="3" eb="4">
      <t>ジ</t>
    </rPh>
    <phoneticPr fontId="1"/>
  </si>
  <si>
    <t>学校名(正式)</t>
    <rPh sb="0" eb="2">
      <t>ガッコウ</t>
    </rPh>
    <rPh sb="2" eb="3">
      <t>メイ</t>
    </rPh>
    <rPh sb="4" eb="6">
      <t>セイシキ</t>
    </rPh>
    <phoneticPr fontId="1"/>
  </si>
  <si>
    <t>学校長</t>
    <rPh sb="0" eb="3">
      <t>ガッコウチョウ</t>
    </rPh>
    <phoneticPr fontId="1"/>
  </si>
  <si>
    <t>住所</t>
    <rPh sb="0" eb="2">
      <t>ジュウショ</t>
    </rPh>
    <phoneticPr fontId="1"/>
  </si>
  <si>
    <t>引率教諭①</t>
    <rPh sb="0" eb="2">
      <t>インソツ</t>
    </rPh>
    <rPh sb="2" eb="4">
      <t>キョウユ</t>
    </rPh>
    <phoneticPr fontId="1"/>
  </si>
  <si>
    <t>引率教諭②</t>
    <rPh sb="0" eb="2">
      <t>インソツ</t>
    </rPh>
    <rPh sb="2" eb="4">
      <t>キョウユ</t>
    </rPh>
    <phoneticPr fontId="1"/>
  </si>
  <si>
    <t>氏　名</t>
    <rPh sb="0" eb="1">
      <t>シ</t>
    </rPh>
    <rPh sb="2" eb="3">
      <t>ナ</t>
    </rPh>
    <phoneticPr fontId="1"/>
  </si>
  <si>
    <t>ふ　り　が　な</t>
    <phoneticPr fontId="1"/>
  </si>
  <si>
    <t>学　年</t>
    <rPh sb="0" eb="1">
      <t>ガク</t>
    </rPh>
    <rPh sb="2" eb="3">
      <t>トシ</t>
    </rPh>
    <phoneticPr fontId="1"/>
  </si>
  <si>
    <t>(苗字+全角スペース+名前，申告段位は級は算用、段は漢数字で記入)</t>
    <rPh sb="1" eb="3">
      <t>ミョウジ</t>
    </rPh>
    <rPh sb="4" eb="6">
      <t>ゼンカク</t>
    </rPh>
    <rPh sb="11" eb="13">
      <t>ナマエ</t>
    </rPh>
    <rPh sb="14" eb="16">
      <t>シンコク</t>
    </rPh>
    <rPh sb="16" eb="18">
      <t>ダンイ</t>
    </rPh>
    <rPh sb="19" eb="20">
      <t>キュウ</t>
    </rPh>
    <rPh sb="21" eb="23">
      <t>サンヨウ</t>
    </rPh>
    <rPh sb="24" eb="25">
      <t>ダン</t>
    </rPh>
    <rPh sb="26" eb="29">
      <t>カンスウジ</t>
    </rPh>
    <rPh sb="30" eb="32">
      <t>キニュウ</t>
    </rPh>
    <phoneticPr fontId="1"/>
  </si>
  <si>
    <t>申告段級位</t>
    <rPh sb="0" eb="2">
      <t>シンコク</t>
    </rPh>
    <rPh sb="2" eb="3">
      <t>ダン</t>
    </rPh>
    <rPh sb="3" eb="4">
      <t>キュウ</t>
    </rPh>
    <rPh sb="4" eb="5">
      <t>クライ</t>
    </rPh>
    <phoneticPr fontId="1"/>
  </si>
  <si>
    <t>(苗字+全角スペース+名前，段級位は級は算用、段は漢数字で記入)</t>
    <rPh sb="1" eb="3">
      <t>ミョウジ</t>
    </rPh>
    <rPh sb="4" eb="6">
      <t>ゼンカク</t>
    </rPh>
    <rPh sb="11" eb="13">
      <t>ナマエ</t>
    </rPh>
    <rPh sb="14" eb="15">
      <t>ダン</t>
    </rPh>
    <rPh sb="15" eb="16">
      <t>キュウ</t>
    </rPh>
    <rPh sb="16" eb="17">
      <t>グライ</t>
    </rPh>
    <rPh sb="18" eb="19">
      <t>キュウ</t>
    </rPh>
    <rPh sb="20" eb="22">
      <t>サンヨウ</t>
    </rPh>
    <rPh sb="23" eb="24">
      <t>ダン</t>
    </rPh>
    <rPh sb="25" eb="28">
      <t>カンスウジ</t>
    </rPh>
    <rPh sb="29" eb="31">
      <t>キニュウ</t>
    </rPh>
    <phoneticPr fontId="1"/>
  </si>
  <si>
    <t>将棋個人(男子)棋力の高い順に記入してください。</t>
    <rPh sb="0" eb="2">
      <t>ショウギ</t>
    </rPh>
    <rPh sb="2" eb="4">
      <t>コジン</t>
    </rPh>
    <rPh sb="5" eb="7">
      <t>ダンシ</t>
    </rPh>
    <phoneticPr fontId="1"/>
  </si>
  <si>
    <t>将棋個人(女子)棋力の高い順に記入してください。</t>
    <rPh sb="0" eb="2">
      <t>ショウギ</t>
    </rPh>
    <rPh sb="2" eb="4">
      <t>コジン</t>
    </rPh>
    <rPh sb="5" eb="7">
      <t>ジョシ</t>
    </rPh>
    <phoneticPr fontId="1"/>
  </si>
  <si>
    <t>←囲碁個人</t>
    <rPh sb="1" eb="3">
      <t>イゴ</t>
    </rPh>
    <rPh sb="3" eb="5">
      <t>コジン</t>
    </rPh>
    <phoneticPr fontId="1"/>
  </si>
  <si>
    <t>←将棋個人</t>
    <rPh sb="1" eb="3">
      <t>ショウギ</t>
    </rPh>
    <rPh sb="3" eb="5">
      <t>コジン</t>
    </rPh>
    <phoneticPr fontId="1"/>
  </si>
  <si>
    <t>←委任</t>
    <rPh sb="1" eb="3">
      <t>イニン</t>
    </rPh>
    <phoneticPr fontId="1"/>
  </si>
  <si>
    <t>№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</si>
  <si>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</si>
  <si>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囲碁</t>
    <rPh sb="0" eb="2">
      <t>イゴ</t>
    </rPh>
    <phoneticPr fontId="1"/>
  </si>
  <si>
    <t>将　　　棋</t>
    <rPh sb="0" eb="1">
      <t>ショウ</t>
    </rPh>
    <rPh sb="4" eb="5">
      <t>キ</t>
    </rPh>
    <phoneticPr fontId="1"/>
  </si>
  <si>
    <t>合計
人数</t>
    <rPh sb="0" eb="2">
      <t>ゴウケイ</t>
    </rPh>
    <rPh sb="3" eb="5">
      <t>ニンズウ</t>
    </rPh>
    <phoneticPr fontId="1"/>
  </si>
  <si>
    <t>引　率　教　諭</t>
    <rPh sb="0" eb="1">
      <t>イン</t>
    </rPh>
    <rPh sb="2" eb="3">
      <t>リツ</t>
    </rPh>
    <rPh sb="4" eb="5">
      <t>キョウ</t>
    </rPh>
    <rPh sb="6" eb="7">
      <t>サトシ</t>
    </rPh>
    <phoneticPr fontId="1"/>
  </si>
  <si>
    <t>ＰＣ</t>
    <phoneticPr fontId="1"/>
  </si>
  <si>
    <t>囲碁
個人</t>
    <rPh sb="0" eb="2">
      <t>イゴ</t>
    </rPh>
    <rPh sb="3" eb="5">
      <t>コジン</t>
    </rPh>
    <phoneticPr fontId="1"/>
  </si>
  <si>
    <t>将棋
団体</t>
    <rPh sb="0" eb="2">
      <t>ショウギ</t>
    </rPh>
    <rPh sb="3" eb="5">
      <t>ダンタイ</t>
    </rPh>
    <phoneticPr fontId="1"/>
  </si>
  <si>
    <t>将棋
男子</t>
    <rPh sb="0" eb="2">
      <t>ショウギ</t>
    </rPh>
    <rPh sb="3" eb="5">
      <t>ダンシ</t>
    </rPh>
    <phoneticPr fontId="1"/>
  </si>
  <si>
    <t>将棋
女子</t>
    <rPh sb="0" eb="2">
      <t>ショウギ</t>
    </rPh>
    <rPh sb="3" eb="5">
      <t>ジョシ</t>
    </rPh>
    <phoneticPr fontId="1"/>
  </si>
  <si>
    <t>備考</t>
    <rPh sb="0" eb="1">
      <t>ソノウ</t>
    </rPh>
    <rPh sb="1" eb="2">
      <t>コウ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</si>
  <si>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</si>
  <si>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</si>
  <si>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</si>
  <si>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</si>
  <si>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</t>
    <phoneticPr fontId="1"/>
  </si>
  <si>
    <t>人数</t>
    <rPh sb="0" eb="2">
      <t>ニンズウ</t>
    </rPh>
    <phoneticPr fontId="1"/>
  </si>
  <si>
    <t>参加申し込み状況　貼り付け用シート</t>
    <rPh sb="0" eb="2">
      <t>サンカ</t>
    </rPh>
    <rPh sb="2" eb="3">
      <t>モウ</t>
    </rPh>
    <rPh sb="4" eb="5">
      <t>コ</t>
    </rPh>
    <rPh sb="6" eb="8">
      <t>ジョウキョウ</t>
    </rPh>
    <rPh sb="9" eb="10">
      <t>ハ</t>
    </rPh>
    <rPh sb="11" eb="12">
      <t>ツ</t>
    </rPh>
    <rPh sb="13" eb="14">
      <t>ヨウ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</si>
  <si>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</si>
  <si>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学年</t>
    <rPh sb="0" eb="2">
      <t>ガクネン</t>
    </rPh>
    <phoneticPr fontId="1"/>
  </si>
  <si>
    <t>段級</t>
    <rPh sb="0" eb="1">
      <t>ダン</t>
    </rPh>
    <rPh sb="1" eb="2">
      <t>キュウ</t>
    </rPh>
    <phoneticPr fontId="1"/>
  </si>
  <si>
    <t>学校名(略称)</t>
    <rPh sb="0" eb="2">
      <t>ガッコウ</t>
    </rPh>
    <rPh sb="2" eb="3">
      <t>メイ</t>
    </rPh>
    <rPh sb="4" eb="6">
      <t>リャクショウ</t>
    </rPh>
    <phoneticPr fontId="1"/>
  </si>
  <si>
    <t>ふりがな</t>
    <phoneticPr fontId="1"/>
  </si>
  <si>
    <t>№</t>
  </si>
  <si>
    <t>抽選</t>
    <rPh sb="0" eb="2">
      <t>チュウセン</t>
    </rPh>
    <phoneticPr fontId="1"/>
  </si>
  <si>
    <t>将棋団体貼り付け用シート</t>
    <rPh sb="0" eb="2">
      <t>ショウギ</t>
    </rPh>
    <rPh sb="2" eb="4">
      <t>ダンタイ</t>
    </rPh>
    <rPh sb="4" eb="5">
      <t>ハ</t>
    </rPh>
    <rPh sb="6" eb="7">
      <t>ツ</t>
    </rPh>
    <rPh sb="8" eb="9">
      <t>ヨウ</t>
    </rPh>
    <phoneticPr fontId="1"/>
  </si>
  <si>
    <t>正式学校名称</t>
    <rPh sb="0" eb="2">
      <t>セイシキ</t>
    </rPh>
    <rPh sb="2" eb="4">
      <t>ガッコウ</t>
    </rPh>
    <rPh sb="4" eb="6">
      <t>メイショウ</t>
    </rPh>
    <phoneticPr fontId="1"/>
  </si>
  <si>
    <t>二</t>
    <rPh sb="0" eb="1">
      <t>ニ</t>
    </rPh>
    <phoneticPr fontId="1"/>
  </si>
  <si>
    <t>初</t>
    <rPh sb="0" eb="1">
      <t>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</si>
  <si>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</si>
  <si>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</si>
  <si>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三</t>
    <rPh sb="0" eb="1">
      <t>サン</t>
    </rPh>
    <phoneticPr fontId="1"/>
  </si>
  <si>
    <t>　</t>
    <phoneticPr fontId="1"/>
  </si>
  <si>
    <t>学校名(正式名称)</t>
    <rPh sb="0" eb="3">
      <t>ガッコウメイ</t>
    </rPh>
    <rPh sb="4" eb="6">
      <t>セイシキ</t>
    </rPh>
    <rPh sb="6" eb="8">
      <t>メイショウ</t>
    </rPh>
    <phoneticPr fontId="1"/>
  </si>
  <si>
    <t>学校名(略称)</t>
    <rPh sb="0" eb="3">
      <t>ガッコウメイ</t>
    </rPh>
    <rPh sb="4" eb="6">
      <t>リャクショウ</t>
    </rPh>
    <phoneticPr fontId="1"/>
  </si>
  <si>
    <t>顧問携帯(緊急時)</t>
    <rPh sb="0" eb="2">
      <t>コモン</t>
    </rPh>
    <rPh sb="2" eb="4">
      <t>ケイタイ</t>
    </rPh>
    <rPh sb="5" eb="8">
      <t>キンキュウジ</t>
    </rPh>
    <phoneticPr fontId="1"/>
  </si>
  <si>
    <t>選手登録・囲碁個人</t>
    <rPh sb="0" eb="2">
      <t>センシュ</t>
    </rPh>
    <rPh sb="2" eb="4">
      <t>トウロク</t>
    </rPh>
    <rPh sb="5" eb="7">
      <t>イゴ</t>
    </rPh>
    <rPh sb="7" eb="9">
      <t>コジン</t>
    </rPh>
    <phoneticPr fontId="1"/>
  </si>
  <si>
    <t>氏名</t>
    <rPh sb="0" eb="1">
      <t>シ</t>
    </rPh>
    <rPh sb="1" eb="2">
      <t>ナ</t>
    </rPh>
    <phoneticPr fontId="1"/>
  </si>
  <si>
    <t>学年</t>
    <rPh sb="0" eb="1">
      <t>ガク</t>
    </rPh>
    <rPh sb="1" eb="2">
      <t>トシ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</si>
  <si>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</si>
  <si>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</si>
  <si>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</si>
  <si>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学校情報の入力</t>
    <rPh sb="0" eb="2">
      <t>ガッコウ</t>
    </rPh>
    <rPh sb="2" eb="4">
      <t>ジョウホウ</t>
    </rPh>
    <rPh sb="5" eb="7">
      <t>ニュウリョク</t>
    </rPh>
    <phoneticPr fontId="1"/>
  </si>
  <si>
    <t>選手登録・将棋男子個人</t>
    <rPh sb="0" eb="2">
      <t>センシュ</t>
    </rPh>
    <rPh sb="2" eb="4">
      <t>トウロク</t>
    </rPh>
    <rPh sb="5" eb="7">
      <t>ショウギ</t>
    </rPh>
    <rPh sb="7" eb="9">
      <t>ダンシ</t>
    </rPh>
    <rPh sb="9" eb="11">
      <t>コジン</t>
    </rPh>
    <phoneticPr fontId="1"/>
  </si>
  <si>
    <t>NO</t>
    <phoneticPr fontId="1"/>
  </si>
  <si>
    <t>選手登録・将棋女子個人</t>
    <rPh sb="0" eb="2">
      <t>センシュ</t>
    </rPh>
    <rPh sb="2" eb="4">
      <t>トウロク</t>
    </rPh>
    <rPh sb="5" eb="7">
      <t>ショウギ</t>
    </rPh>
    <rPh sb="7" eb="9">
      <t>ジョシ</t>
    </rPh>
    <rPh sb="9" eb="11">
      <t>コジン</t>
    </rPh>
    <phoneticPr fontId="1"/>
  </si>
  <si>
    <t>↓顧問２人用</t>
    <rPh sb="1" eb="3">
      <t>コモン</t>
    </rPh>
    <rPh sb="4" eb="5">
      <t>ヒト</t>
    </rPh>
    <rPh sb="5" eb="6">
      <t>ヨウ</t>
    </rPh>
    <phoneticPr fontId="1"/>
  </si>
  <si>
    <t>↑顧問１人用</t>
    <rPh sb="1" eb="3">
      <t>コモン</t>
    </rPh>
    <rPh sb="4" eb="5">
      <t>ヒト</t>
    </rPh>
    <rPh sb="5" eb="6">
      <t>ヨウ</t>
    </rPh>
    <phoneticPr fontId="1"/>
  </si>
  <si>
    <t>引率教諭①の希望</t>
    <rPh sb="0" eb="2">
      <t>インソツ</t>
    </rPh>
    <rPh sb="2" eb="4">
      <t>キョウユ</t>
    </rPh>
    <rPh sb="6" eb="8">
      <t>キボウ</t>
    </rPh>
    <phoneticPr fontId="1"/>
  </si>
  <si>
    <t>引率教諭②の希望</t>
    <rPh sb="0" eb="2">
      <t>インソツ</t>
    </rPh>
    <rPh sb="2" eb="4">
      <t>キョウユ</t>
    </rPh>
    <rPh sb="6" eb="8">
      <t>キボウ</t>
    </rPh>
    <phoneticPr fontId="1"/>
  </si>
  <si>
    <t>囲碁個人</t>
    <rPh sb="0" eb="2">
      <t>イゴ</t>
    </rPh>
    <rPh sb="2" eb="4">
      <t>コジン</t>
    </rPh>
    <phoneticPr fontId="1"/>
  </si>
  <si>
    <t>将棋団体</t>
    <rPh sb="0" eb="2">
      <t>ショウギ</t>
    </rPh>
    <rPh sb="2" eb="4">
      <t>ダンタイ</t>
    </rPh>
    <phoneticPr fontId="1"/>
  </si>
  <si>
    <t>将棋個人</t>
    <rPh sb="0" eb="2">
      <t>ショウギ</t>
    </rPh>
    <rPh sb="2" eb="4">
      <t>コジン</t>
    </rPh>
    <phoneticPr fontId="1"/>
  </si>
  <si>
    <t>委任</t>
    <rPh sb="0" eb="2">
      <t>イニン</t>
    </rPh>
    <phoneticPr fontId="1"/>
  </si>
  <si>
    <t>委任の場合はここに〇がつきます</t>
    <phoneticPr fontId="1"/>
  </si>
  <si>
    <t>↑</t>
    <phoneticPr fontId="1"/>
  </si>
  <si>
    <t>↓</t>
    <phoneticPr fontId="1"/>
  </si>
  <si>
    <t>※　顧問の先生には審判をお願いしております。希望されるものをプルダウンからお選び下さい↘</t>
    <rPh sb="38" eb="39">
      <t>エラ</t>
    </rPh>
    <rPh sb="40" eb="41">
      <t>クダ</t>
    </rPh>
    <phoneticPr fontId="1"/>
  </si>
  <si>
    <t>入力チェック</t>
    <rPh sb="0" eb="2">
      <t>ニュウリョク</t>
    </rPh>
    <phoneticPr fontId="1"/>
  </si>
  <si>
    <t>札幌囲将</t>
    <rPh sb="0" eb="2">
      <t>サッポロ</t>
    </rPh>
    <rPh sb="2" eb="3">
      <t>カコ</t>
    </rPh>
    <rPh sb="3" eb="4">
      <t>ショウ</t>
    </rPh>
    <phoneticPr fontId="1"/>
  </si>
  <si>
    <t>北海道札幌囲碁将棋高等学校</t>
    <rPh sb="0" eb="3">
      <t>ホッカイドウ</t>
    </rPh>
    <rPh sb="3" eb="5">
      <t>サッポロ</t>
    </rPh>
    <rPh sb="5" eb="7">
      <t>イゴ</t>
    </rPh>
    <rPh sb="7" eb="9">
      <t>ショウギ</t>
    </rPh>
    <rPh sb="9" eb="11">
      <t>コウトウ</t>
    </rPh>
    <rPh sb="11" eb="13">
      <t>ガッコウ</t>
    </rPh>
    <phoneticPr fontId="1"/>
  </si>
  <si>
    <t>xxx-xxxx-xxxx</t>
  </si>
  <si>
    <t>xxx-xxx-xxxx</t>
  </si>
  <si>
    <t>囲碁将棋　太郎</t>
    <rPh sb="0" eb="2">
      <t>イゴ</t>
    </rPh>
    <rPh sb="2" eb="4">
      <t>ショウギ</t>
    </rPh>
    <rPh sb="5" eb="7">
      <t>タロウ</t>
    </rPh>
    <phoneticPr fontId="1"/>
  </si>
  <si>
    <t>将棋　太郎</t>
    <rPh sb="0" eb="2">
      <t>ショウギ</t>
    </rPh>
    <rPh sb="3" eb="5">
      <t>タロウ</t>
    </rPh>
    <phoneticPr fontId="1"/>
  </si>
  <si>
    <t>囲碁　太郎</t>
    <rPh sb="0" eb="2">
      <t>イゴ</t>
    </rPh>
    <rPh sb="3" eb="5">
      <t>タロウ</t>
    </rPh>
    <phoneticPr fontId="1"/>
  </si>
  <si>
    <t>選手登録</t>
    <rPh sb="0" eb="2">
      <t>センシュ</t>
    </rPh>
    <rPh sb="2" eb="4">
      <t>トウロク</t>
    </rPh>
    <phoneticPr fontId="1"/>
  </si>
  <si>
    <t>名前check</t>
    <rPh sb="0" eb="2">
      <t>ナマエ</t>
    </rPh>
    <phoneticPr fontId="1"/>
  </si>
  <si>
    <t>ふりがなch</t>
    <phoneticPr fontId="1"/>
  </si>
  <si>
    <t>入力check</t>
    <rPh sb="0" eb="2">
      <t>ニュウリョク</t>
    </rPh>
    <phoneticPr fontId="1"/>
  </si>
  <si>
    <t>囲碁　一郎</t>
    <rPh sb="0" eb="2">
      <t>イゴ</t>
    </rPh>
    <rPh sb="3" eb="5">
      <t>イチロウ</t>
    </rPh>
    <phoneticPr fontId="1"/>
  </si>
  <si>
    <t>いご　いちろう</t>
    <phoneticPr fontId="1"/>
  </si>
  <si>
    <t>囲碁　三郎</t>
    <rPh sb="0" eb="2">
      <t>イゴ</t>
    </rPh>
    <rPh sb="3" eb="5">
      <t>サブロウ</t>
    </rPh>
    <phoneticPr fontId="1"/>
  </si>
  <si>
    <t>いご さぶろう</t>
    <phoneticPr fontId="1"/>
  </si>
  <si>
    <t>囲碁　小次郎</t>
    <rPh sb="0" eb="2">
      <t>イゴ</t>
    </rPh>
    <rPh sb="3" eb="6">
      <t>コジロウ</t>
    </rPh>
    <phoneticPr fontId="1"/>
  </si>
  <si>
    <t>いご　こじろう</t>
    <phoneticPr fontId="1"/>
  </si>
  <si>
    <t>将棋　一太</t>
    <rPh sb="0" eb="2">
      <t>ショウギ</t>
    </rPh>
    <rPh sb="3" eb="5">
      <t>イチタ</t>
    </rPh>
    <phoneticPr fontId="1"/>
  </si>
  <si>
    <t>しょうぎ　いちた</t>
    <phoneticPr fontId="1"/>
  </si>
  <si>
    <t>囲　碁　花　子</t>
    <rPh sb="0" eb="1">
      <t>イ</t>
    </rPh>
    <rPh sb="2" eb="3">
      <t>ゴ</t>
    </rPh>
    <rPh sb="4" eb="5">
      <t>ハナ</t>
    </rPh>
    <rPh sb="6" eb="7">
      <t>コ</t>
    </rPh>
    <phoneticPr fontId="1"/>
  </si>
  <si>
    <t>いご　はなこ</t>
    <phoneticPr fontId="1"/>
  </si>
  <si>
    <t>将棋　二太</t>
    <rPh sb="0" eb="2">
      <t>ショウギ</t>
    </rPh>
    <rPh sb="3" eb="4">
      <t>ニ</t>
    </rPh>
    <rPh sb="4" eb="5">
      <t>タ</t>
    </rPh>
    <phoneticPr fontId="1"/>
  </si>
  <si>
    <t>しょうぎ　にた</t>
    <phoneticPr fontId="1"/>
  </si>
  <si>
    <t>将棋　一子</t>
    <rPh sb="0" eb="2">
      <t>ショウギ</t>
    </rPh>
    <rPh sb="3" eb="5">
      <t>イチコ</t>
    </rPh>
    <phoneticPr fontId="1"/>
  </si>
  <si>
    <t>しょうぎ　いちこ</t>
    <phoneticPr fontId="1"/>
  </si>
  <si>
    <t>囲碁個人貼り付け用シート　人数が足りなければセルをコピーして下さい。</t>
    <rPh sb="0" eb="2">
      <t>イゴ</t>
    </rPh>
    <rPh sb="2" eb="4">
      <t>コジン</t>
    </rPh>
    <rPh sb="4" eb="5">
      <t>ハ</t>
    </rPh>
    <rPh sb="6" eb="7">
      <t>ツ</t>
    </rPh>
    <rPh sb="8" eb="9">
      <t>ヨウ</t>
    </rPh>
    <rPh sb="13" eb="15">
      <t>ニンズウ</t>
    </rPh>
    <rPh sb="16" eb="17">
      <t>タ</t>
    </rPh>
    <rPh sb="30" eb="31">
      <t>クダ</t>
    </rPh>
    <phoneticPr fontId="1"/>
  </si>
  <si>
    <t>将棋男子個人貼り付け用シート　人数が足りなければセルをコピーして下さい。</t>
    <rPh sb="0" eb="2">
      <t>ショウギ</t>
    </rPh>
    <rPh sb="2" eb="4">
      <t>ダンシ</t>
    </rPh>
    <rPh sb="4" eb="6">
      <t>コジン</t>
    </rPh>
    <rPh sb="6" eb="7">
      <t>ハ</t>
    </rPh>
    <rPh sb="8" eb="9">
      <t>ツ</t>
    </rPh>
    <rPh sb="10" eb="11">
      <t>ヨウ</t>
    </rPh>
    <phoneticPr fontId="1"/>
  </si>
  <si>
    <t>将棋女子個人貼り付け用シート　人数が足りなければセルをコピーして下さい。</t>
    <rPh sb="0" eb="2">
      <t>ショウギ</t>
    </rPh>
    <rPh sb="2" eb="4">
      <t>ジョシ</t>
    </rPh>
    <rPh sb="4" eb="6">
      <t>コジン</t>
    </rPh>
    <rPh sb="6" eb="7">
      <t>ハ</t>
    </rPh>
    <rPh sb="8" eb="9">
      <t>ツ</t>
    </rPh>
    <rPh sb="10" eb="11">
      <t>ヨウ</t>
    </rPh>
    <phoneticPr fontId="1"/>
  </si>
  <si>
    <t>令和6年度（2024年度）囲碁将棋秋季大会申込書</t>
    <rPh sb="0" eb="2">
      <t>レイワ</t>
    </rPh>
    <rPh sb="3" eb="4">
      <t>ネン</t>
    </rPh>
    <rPh sb="4" eb="5">
      <t>ド</t>
    </rPh>
    <rPh sb="10" eb="12">
      <t>ネンド</t>
    </rPh>
    <rPh sb="17" eb="19">
      <t>シュウキ</t>
    </rPh>
    <rPh sb="19" eb="21">
      <t>タイカイ</t>
    </rPh>
    <phoneticPr fontId="1"/>
  </si>
  <si>
    <t>令和6年度（2024年度）高文連石狩支部囲碁将棋秋季大会申込書</t>
    <rPh sb="0" eb="1">
      <t>レイ</t>
    </rPh>
    <rPh sb="1" eb="2">
      <t>ワ</t>
    </rPh>
    <rPh sb="3" eb="5">
      <t>ネンド</t>
    </rPh>
    <rPh sb="4" eb="5">
      <t>ド</t>
    </rPh>
    <rPh sb="10" eb="12">
      <t>ネンド</t>
    </rPh>
    <rPh sb="13" eb="14">
      <t>タカ</t>
    </rPh>
    <rPh sb="14" eb="16">
      <t>ブンレン</t>
    </rPh>
    <rPh sb="16" eb="18">
      <t>イシカリ</t>
    </rPh>
    <rPh sb="18" eb="20">
      <t>シブ</t>
    </rPh>
    <rPh sb="20" eb="22">
      <t>イゴ</t>
    </rPh>
    <rPh sb="22" eb="24">
      <t>ショウギ</t>
    </rPh>
    <rPh sb="24" eb="26">
      <t>シュウキ</t>
    </rPh>
    <rPh sb="26" eb="28">
      <t>タイカイ</t>
    </rPh>
    <rPh sb="28" eb="31">
      <t>モウシコミショ</t>
    </rPh>
    <phoneticPr fontId="1"/>
  </si>
  <si>
    <t>北海高等学校　担当：林　和明</t>
    <rPh sb="0" eb="2">
      <t>ホッカイ</t>
    </rPh>
    <rPh sb="2" eb="4">
      <t>コウトウ</t>
    </rPh>
    <rPh sb="4" eb="6">
      <t>ガッコウ</t>
    </rPh>
    <rPh sb="7" eb="9">
      <t>タントウ</t>
    </rPh>
    <rPh sb="10" eb="14">
      <t>パ</t>
    </rPh>
    <phoneticPr fontId="1"/>
  </si>
  <si>
    <r>
      <rPr>
        <b/>
        <sz val="11"/>
        <color rgb="FFFF0000"/>
        <rFont val="HG丸ｺﾞｼｯｸM-PRO"/>
        <family val="3"/>
        <charset val="128"/>
      </rPr>
      <t>締切厳守</t>
    </r>
    <r>
      <rPr>
        <b/>
        <sz val="11"/>
        <rFont val="HG丸ｺﾞｼｯｸM-PRO"/>
        <family val="3"/>
        <charset val="128"/>
      </rPr>
      <t>でお願いします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</si>
</sst>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(&quot;aaa&quot;)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>
      <alignment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wrapText="1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6" fontId="4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4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2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 shrinkToFit="1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19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15</xdr:row>
      <xdr:rowOff>38100</xdr:rowOff>
    </xdr:from>
    <xdr:ext cx="2667000" cy="4953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DEE4ED-D98E-41DC-8730-B9C298A76C19}"/>
            </a:ext>
          </a:extLst>
        </xdr:cNvPr>
        <xdr:cNvSpPr txBox="1"/>
      </xdr:nvSpPr>
      <xdr:spPr>
        <a:xfrm>
          <a:off x="171450" y="3209925"/>
          <a:ext cx="2667000" cy="495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黄色枠の部分はすべて必須記入事項ですので、入力お願いします。</a:t>
          </a:r>
        </a:p>
      </xdr:txBody>
    </xdr:sp>
    <xdr:clientData/>
  </xdr:oneCellAnchor>
  <xdr:twoCellAnchor>
    <xdr:from>
      <xdr:col>2</xdr:col>
      <xdr:colOff>247650</xdr:colOff>
      <xdr:row>7</xdr:row>
      <xdr:rowOff>114300</xdr:rowOff>
    </xdr:from>
    <xdr:to>
      <xdr:col>2</xdr:col>
      <xdr:colOff>638175</xdr:colOff>
      <xdr:row>15</xdr:row>
      <xdr:rowOff>38100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200B380-F9AC-43D6-90E8-CDA9E96F01A6}"/>
            </a:ext>
          </a:extLst>
        </xdr:cNvPr>
        <xdr:cNvCxnSpPr/>
      </xdr:nvCxnSpPr>
      <xdr:spPr>
        <a:xfrm flipV="1">
          <a:off x="1676400" y="1609725"/>
          <a:ext cx="390525" cy="1600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1762125</xdr:colOff>
      <xdr:row>15</xdr:row>
      <xdr:rowOff>38098</xdr:rowOff>
    </xdr:from>
    <xdr:ext cx="2667000" cy="133350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17CA7B3-DC42-40A5-A475-98F5E558D4C3}"/>
            </a:ext>
          </a:extLst>
        </xdr:cNvPr>
        <xdr:cNvSpPr txBox="1"/>
      </xdr:nvSpPr>
      <xdr:spPr>
        <a:xfrm>
          <a:off x="3190875" y="3209923"/>
          <a:ext cx="2667000" cy="13335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選手名等含め、名前及びふりがなの記入はすべて、</a:t>
          </a:r>
          <a:r>
            <a:rPr kumimoji="1" lang="ja-JP" altLang="en-US" sz="12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</a:t>
          </a:r>
          <a:r>
            <a:rPr kumimoji="1" lang="ja-JP" altLang="en-US" sz="12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苗字＋全角スペース＋名前</a:t>
          </a:r>
          <a:r>
            <a:rPr kumimoji="1" lang="ja-JP" altLang="en-US" sz="12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で記入お願いします。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なっていないものは黄色で塗られます。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)</a:t>
          </a:r>
          <a:endParaRPr kumimoji="1" lang="ja-JP" altLang="en-US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2</xdr:col>
      <xdr:colOff>2524125</xdr:colOff>
      <xdr:row>8</xdr:row>
      <xdr:rowOff>114300</xdr:rowOff>
    </xdr:from>
    <xdr:to>
      <xdr:col>2</xdr:col>
      <xdr:colOff>3295650</xdr:colOff>
      <xdr:row>15</xdr:row>
      <xdr:rowOff>47625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D58C099-822C-4449-9B8C-853E34798440}"/>
            </a:ext>
          </a:extLst>
        </xdr:cNvPr>
        <xdr:cNvCxnSpPr/>
      </xdr:nvCxnSpPr>
      <xdr:spPr>
        <a:xfrm flipH="1" flipV="1">
          <a:off x="3952875" y="1819275"/>
          <a:ext cx="771525" cy="1400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3305176</xdr:colOff>
      <xdr:row>3</xdr:row>
      <xdr:rowOff>95250</xdr:rowOff>
    </xdr:from>
    <xdr:to>
      <xdr:col>5</xdr:col>
      <xdr:colOff>47625</xdr:colOff>
      <xdr:row>15</xdr:row>
      <xdr:rowOff>57152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C51D96F-4A12-43EA-B938-33B53B24AFBA}"/>
            </a:ext>
          </a:extLst>
        </xdr:cNvPr>
        <xdr:cNvCxnSpPr/>
      </xdr:nvCxnSpPr>
      <xdr:spPr>
        <a:xfrm flipV="1">
          <a:off x="4733926" y="752475"/>
          <a:ext cx="1628774" cy="247650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3324226</xdr:colOff>
      <xdr:row>15</xdr:row>
      <xdr:rowOff>38102</xdr:rowOff>
    </xdr:from>
    <xdr:to>
      <xdr:col>5</xdr:col>
      <xdr:colOff>716445</xdr:colOff>
      <xdr:row>26</xdr:row>
      <xdr:rowOff>37272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08C24DF-19A9-4F2F-A3F0-3965D25390C4}"/>
            </a:ext>
          </a:extLst>
        </xdr:cNvPr>
        <xdr:cNvCxnSpPr/>
      </xdr:nvCxnSpPr>
      <xdr:spPr>
        <a:xfrm>
          <a:off x="4757117" y="3231048"/>
          <a:ext cx="2283100" cy="232244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47624</xdr:colOff>
      <xdr:row>8</xdr:row>
      <xdr:rowOff>91107</xdr:rowOff>
    </xdr:from>
    <xdr:ext cx="5476876" cy="132397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5A7716B-808D-4A04-A114-760974E872E1}"/>
            </a:ext>
          </a:extLst>
        </xdr:cNvPr>
        <xdr:cNvSpPr txBox="1"/>
      </xdr:nvSpPr>
      <xdr:spPr>
        <a:xfrm>
          <a:off x="5725353" y="1805607"/>
          <a:ext cx="5476876" cy="13239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不備がある部分、または、入力が足りない部分はすべて黄色で塗られます。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全角スペースが多い，間が半角スペース，入力不足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性別が抜けている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)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等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…</a:t>
          </a:r>
        </a:p>
        <a:p>
          <a:pPr>
            <a:lnSpc>
              <a:spcPts val="19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また、</a:t>
          </a:r>
          <a:r>
            <a:rPr kumimoji="1" lang="ja-JP" altLang="en-US" sz="1600" b="1" u="sng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棋力順に入力</a:t>
          </a:r>
          <a:r>
            <a:rPr kumimoji="1" lang="ja-JP" altLang="en-US" sz="16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してください。</a:t>
          </a:r>
          <a:r>
            <a:rPr kumimoji="1" lang="ja-JP" altLang="en-US" sz="16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またエクセルデータで管理されている先生はまとめて貼り付けられます</a:t>
          </a:r>
          <a:r>
            <a:rPr kumimoji="1" lang="ja-JP" altLang="en-US" sz="16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。</a:t>
          </a:r>
          <a:endParaRPr kumimoji="1" lang="en-US" altLang="ja-JP" sz="1200" u="sng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6</xdr:col>
      <xdr:colOff>1600200</xdr:colOff>
      <xdr:row>6</xdr:row>
      <xdr:rowOff>152400</xdr:rowOff>
    </xdr:from>
    <xdr:to>
      <xdr:col>10</xdr:col>
      <xdr:colOff>85725</xdr:colOff>
      <xdr:row>9</xdr:row>
      <xdr:rowOff>28575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49BC36C-ED8E-460A-B462-3C5B222B1862}"/>
            </a:ext>
          </a:extLst>
        </xdr:cNvPr>
        <xdr:cNvCxnSpPr/>
      </xdr:nvCxnSpPr>
      <xdr:spPr>
        <a:xfrm flipV="1">
          <a:off x="9305925" y="1438275"/>
          <a:ext cx="1457325" cy="504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4</xdr:row>
      <xdr:rowOff>114301</xdr:rowOff>
    </xdr:from>
    <xdr:to>
      <xdr:col>5</xdr:col>
      <xdr:colOff>742950</xdr:colOff>
      <xdr:row>9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BAF3305A-7A63-4D07-8EB2-D838399E4B06}"/>
            </a:ext>
          </a:extLst>
        </xdr:cNvPr>
        <xdr:cNvCxnSpPr/>
      </xdr:nvCxnSpPr>
      <xdr:spPr>
        <a:xfrm flipV="1">
          <a:off x="6638925" y="981076"/>
          <a:ext cx="419100" cy="9429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5</xdr:row>
      <xdr:rowOff>161926</xdr:rowOff>
    </xdr:from>
    <xdr:to>
      <xdr:col>6</xdr:col>
      <xdr:colOff>685800</xdr:colOff>
      <xdr:row>9</xdr:row>
      <xdr:rowOff>38100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674128D-A401-4D8B-A6DA-DB7A77B19435}"/>
            </a:ext>
          </a:extLst>
        </xdr:cNvPr>
        <xdr:cNvCxnSpPr/>
      </xdr:nvCxnSpPr>
      <xdr:spPr>
        <a:xfrm flipV="1">
          <a:off x="8010525" y="1238251"/>
          <a:ext cx="428625" cy="7143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23812</xdr:rowOff>
    </xdr:from>
    <xdr:to>
      <xdr:col>2</xdr:col>
      <xdr:colOff>1357313</xdr:colOff>
      <xdr:row>7</xdr:row>
      <xdr:rowOff>47625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2588D9C-757A-4A7E-B7FA-263D3EC502DE}"/>
            </a:ext>
          </a:extLst>
        </xdr:cNvPr>
        <xdr:cNvSpPr txBox="1"/>
      </xdr:nvSpPr>
      <xdr:spPr>
        <a:xfrm>
          <a:off x="0" y="890587"/>
          <a:ext cx="2786063" cy="6524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学校名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略称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)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は全角５文字以内で入力お願いします。</a:t>
          </a:r>
        </a:p>
      </xdr:txBody>
    </xdr:sp>
    <xdr:clientData/>
  </xdr:twoCellAnchor>
  <xdr:twoCellAnchor>
    <xdr:from>
      <xdr:col>2</xdr:col>
      <xdr:colOff>1362075</xdr:colOff>
      <xdr:row>3</xdr:row>
      <xdr:rowOff>180975</xdr:rowOff>
    </xdr:from>
    <xdr:to>
      <xdr:col>2</xdr:col>
      <xdr:colOff>1933575</xdr:colOff>
      <xdr:row>4</xdr:row>
      <xdr:rowOff>161925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C88416F-5CBF-4147-8526-BD24442E1B4A}"/>
            </a:ext>
          </a:extLst>
        </xdr:cNvPr>
        <xdr:cNvCxnSpPr/>
      </xdr:nvCxnSpPr>
      <xdr:spPr>
        <a:xfrm flipV="1">
          <a:off x="2790825" y="838200"/>
          <a:ext cx="57150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608356</xdr:colOff>
      <xdr:row>16</xdr:row>
      <xdr:rowOff>100632</xdr:rowOff>
    </xdr:from>
    <xdr:ext cx="4352925" cy="82867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DF4E0C3-1388-459F-AD39-3378CD7FEB39}"/>
            </a:ext>
          </a:extLst>
        </xdr:cNvPr>
        <xdr:cNvSpPr txBox="1"/>
      </xdr:nvSpPr>
      <xdr:spPr>
        <a:xfrm>
          <a:off x="6286085" y="3927197"/>
          <a:ext cx="4352925" cy="8286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申告段級位は、段なら漢数字で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「初」，「二」，「三」，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…)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、級なら算用数字で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」，「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」，「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3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…)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入力してください。入力すると自動的に級及び段が入力されます。</a:t>
          </a:r>
        </a:p>
      </xdr:txBody>
    </xdr:sp>
    <xdr:clientData/>
  </xdr:oneCellAnchor>
  <xdr:twoCellAnchor>
    <xdr:from>
      <xdr:col>7</xdr:col>
      <xdr:colOff>552450</xdr:colOff>
      <xdr:row>16</xdr:row>
      <xdr:rowOff>95250</xdr:rowOff>
    </xdr:from>
    <xdr:to>
      <xdr:col>8</xdr:col>
      <xdr:colOff>161511</xdr:colOff>
      <xdr:row>26</xdr:row>
      <xdr:rowOff>37272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51954B4A-8C31-4637-BD9F-845B603E99E1}"/>
            </a:ext>
          </a:extLst>
        </xdr:cNvPr>
        <xdr:cNvCxnSpPr/>
      </xdr:nvCxnSpPr>
      <xdr:spPr>
        <a:xfrm>
          <a:off x="9866244" y="3499402"/>
          <a:ext cx="255104" cy="205408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</xdr:col>
      <xdr:colOff>847726</xdr:colOff>
      <xdr:row>33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12A62D0-C820-4870-9AE4-230CB6DC5FF7}"/>
            </a:ext>
          </a:extLst>
        </xdr:cNvPr>
        <xdr:cNvCxnSpPr/>
      </xdr:nvCxnSpPr>
      <xdr:spPr>
        <a:xfrm flipH="1" flipV="1">
          <a:off x="0" y="8496300"/>
          <a:ext cx="990601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12"/>
  <sheetViews>
    <sheetView workbookViewId="0">
      <selection activeCell="K20" sqref="K20"/>
    </sheetView>
  </sheetViews>
  <sheetFormatPr defaultColWidth="9" defaultRowHeight="12.75" x14ac:dyDescent="0.25"/>
  <cols>
    <col min="1" max="1" width="4.73046875" style="1" bestFit="1" customWidth="1"/>
    <col min="2" max="2" width="11.265625" style="1" customWidth="1"/>
    <col min="3" max="8" width="4.59765625" style="1" customWidth="1"/>
    <col min="9" max="9" width="5.46484375" style="1" customWidth="1"/>
    <col min="10" max="10" width="13.46484375" style="1" customWidth="1"/>
    <col min="11" max="15" width="5.265625" style="1" customWidth="1"/>
    <col min="16" max="16" width="7.73046875" style="1" bestFit="1" customWidth="1"/>
    <col min="17" max="16384" width="9" style="1"/>
  </cols>
  <sheetData>
    <row r="1" spans="1:21" x14ac:dyDescent="0.25">
      <c r="A1" s="70" t="s">
        <v>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21" ht="13.15" thickBot="1" x14ac:dyDescent="0.3"/>
    <row r="3" spans="1:21" x14ac:dyDescent="0.25">
      <c r="A3" s="83" t="s">
        <v>27</v>
      </c>
      <c r="B3" s="60" t="s">
        <v>28</v>
      </c>
      <c r="C3" s="63" t="s">
        <v>29</v>
      </c>
      <c r="D3" s="64"/>
      <c r="E3" s="65" t="s">
        <v>30</v>
      </c>
      <c r="F3" s="65"/>
      <c r="G3" s="65"/>
      <c r="H3" s="65"/>
      <c r="I3" s="66" t="s">
        <v>31</v>
      </c>
      <c r="J3" s="74" t="s">
        <v>32</v>
      </c>
      <c r="K3" s="79" t="s">
        <v>33</v>
      </c>
      <c r="L3" s="57" t="s">
        <v>34</v>
      </c>
      <c r="M3" s="57" t="s">
        <v>35</v>
      </c>
      <c r="N3" s="57" t="s">
        <v>36</v>
      </c>
      <c r="O3" s="50" t="s">
        <v>37</v>
      </c>
      <c r="P3" s="54" t="s">
        <v>38</v>
      </c>
    </row>
    <row r="4" spans="1:21" x14ac:dyDescent="0.25">
      <c r="A4" s="84"/>
      <c r="B4" s="61"/>
      <c r="C4" s="68" t="s">
        <v>39</v>
      </c>
      <c r="D4" s="69"/>
      <c r="E4" s="77" t="s">
        <v>40</v>
      </c>
      <c r="F4" s="78"/>
      <c r="G4" s="77" t="s">
        <v>39</v>
      </c>
      <c r="H4" s="78"/>
      <c r="I4" s="67"/>
      <c r="J4" s="75"/>
      <c r="K4" s="58"/>
      <c r="L4" s="58"/>
      <c r="M4" s="58"/>
      <c r="N4" s="58"/>
      <c r="O4" s="51"/>
      <c r="P4" s="55"/>
    </row>
    <row r="5" spans="1:21" x14ac:dyDescent="0.25">
      <c r="A5" s="85"/>
      <c r="B5" s="62"/>
      <c r="C5" s="6" t="s">
        <v>41</v>
      </c>
      <c r="D5" s="7" t="s">
        <v>42</v>
      </c>
      <c r="E5" s="8" t="s">
        <v>43</v>
      </c>
      <c r="F5" s="9" t="s">
        <v>44</v>
      </c>
      <c r="G5" s="10" t="s">
        <v>41</v>
      </c>
      <c r="H5" s="11" t="s">
        <v>42</v>
      </c>
      <c r="I5" s="67"/>
      <c r="J5" s="76"/>
      <c r="K5" s="59"/>
      <c r="L5" s="59"/>
      <c r="M5" s="59"/>
      <c r="N5" s="59"/>
      <c r="O5" s="52"/>
      <c r="P5" s="56"/>
      <c r="R5" s="1" t="s">
        <v>54</v>
      </c>
    </row>
    <row r="6" spans="1:21" ht="14.2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1" ht="14.25" x14ac:dyDescent="0.25">
      <c r="A7" s="12"/>
      <c r="B7" s="41" t="e">
        <f>#REF!</f>
        <v>#REF!</v>
      </c>
      <c r="C7" s="12" t="e">
        <f t="shared" ref="C7:H7" si="0">IF(C8=0,"",C8)</f>
        <v>#REF!</v>
      </c>
      <c r="D7" s="42" t="e">
        <f t="shared" si="0"/>
        <v>#REF!</v>
      </c>
      <c r="E7" s="42" t="str">
        <f t="shared" si="0"/>
        <v/>
      </c>
      <c r="F7" s="42" t="str">
        <f t="shared" si="0"/>
        <v/>
      </c>
      <c r="G7" s="42" t="str">
        <f t="shared" si="0"/>
        <v/>
      </c>
      <c r="H7" s="43" t="str">
        <f t="shared" si="0"/>
        <v/>
      </c>
      <c r="I7" s="44" t="e">
        <f>SUM(C7:D7,F7:H7)</f>
        <v>#REF!</v>
      </c>
      <c r="J7" s="12" t="e">
        <f>#REF!</f>
        <v>#REF!</v>
      </c>
      <c r="K7" s="5"/>
      <c r="L7" s="5" t="e">
        <f>IF(#REF!=1,"〇","")</f>
        <v>#REF!</v>
      </c>
      <c r="M7" s="5" t="e">
        <f>IF(#REF!=2,"〇","")</f>
        <v>#REF!</v>
      </c>
      <c r="N7" s="5" t="e">
        <f>IF(#REF!=3,"〇","")</f>
        <v>#REF!</v>
      </c>
      <c r="O7" s="45" t="e">
        <f>IF(#REF!=3,"〇","")</f>
        <v>#REF!</v>
      </c>
      <c r="P7" s="46" t="e">
        <f>IF(#REF!=4,"〇","")</f>
        <v>#REF!</v>
      </c>
      <c r="Q7" s="35"/>
      <c r="R7" s="40" t="e">
        <f>#REF!</f>
        <v>#REF!</v>
      </c>
      <c r="S7" s="35"/>
    </row>
    <row r="8" spans="1:21" ht="13.5" customHeight="1" x14ac:dyDescent="0.25">
      <c r="C8" s="1" t="e">
        <f>COUNTIF(#REF!,"男")</f>
        <v>#REF!</v>
      </c>
      <c r="D8" s="1" t="e">
        <f>COUNTIF(#REF!,"女")</f>
        <v>#REF!</v>
      </c>
      <c r="E8" s="1">
        <f>ROUNDUP(COUNT(#REF!)/3,0)</f>
        <v>0</v>
      </c>
      <c r="F8" s="1">
        <f>COUNT(#REF!)</f>
        <v>0</v>
      </c>
      <c r="G8" s="1">
        <f>COUNT(#REF!)</f>
        <v>0</v>
      </c>
      <c r="H8" s="1">
        <f>COUNT(#REF!)</f>
        <v>0</v>
      </c>
      <c r="J8" s="1" t="s">
        <v>75</v>
      </c>
      <c r="L8" s="26"/>
      <c r="M8" s="26"/>
      <c r="N8" s="26"/>
      <c r="O8" s="26"/>
      <c r="P8" s="53" t="s">
        <v>83</v>
      </c>
      <c r="Q8" s="53"/>
      <c r="R8" s="53"/>
      <c r="S8" s="53"/>
      <c r="T8" s="27"/>
      <c r="U8" s="27"/>
    </row>
    <row r="9" spans="1:21" ht="13.5" customHeight="1" x14ac:dyDescent="0.25">
      <c r="P9" s="53" t="s">
        <v>82</v>
      </c>
      <c r="Q9" s="53"/>
      <c r="R9" s="53"/>
      <c r="S9" s="53"/>
    </row>
    <row r="10" spans="1:21" x14ac:dyDescent="0.25">
      <c r="J10" s="1" t="s">
        <v>74</v>
      </c>
      <c r="L10" s="27"/>
      <c r="M10" s="27"/>
      <c r="N10" s="27"/>
      <c r="O10" s="27"/>
      <c r="P10" s="27" t="s">
        <v>84</v>
      </c>
    </row>
    <row r="11" spans="1:21" ht="14.25" x14ac:dyDescent="0.25">
      <c r="A11" s="71"/>
      <c r="B11" s="72" t="e">
        <f>#REF!</f>
        <v>#REF!</v>
      </c>
      <c r="C11" s="73" t="e">
        <f t="shared" ref="C11:H11" si="1">IF(C8=0,"",C8)</f>
        <v>#REF!</v>
      </c>
      <c r="D11" s="48" t="e">
        <f t="shared" si="1"/>
        <v>#REF!</v>
      </c>
      <c r="E11" s="48" t="str">
        <f t="shared" si="1"/>
        <v/>
      </c>
      <c r="F11" s="48" t="str">
        <f t="shared" si="1"/>
        <v/>
      </c>
      <c r="G11" s="48" t="str">
        <f t="shared" si="1"/>
        <v/>
      </c>
      <c r="H11" s="80" t="str">
        <f t="shared" si="1"/>
        <v/>
      </c>
      <c r="I11" s="82" t="e">
        <f>I7</f>
        <v>#REF!</v>
      </c>
      <c r="J11" s="33" t="e">
        <f>J7</f>
        <v>#REF!</v>
      </c>
      <c r="K11" s="29"/>
      <c r="L11" s="37" t="e">
        <f>IF(#REF!=1,"〇","")</f>
        <v>#REF!</v>
      </c>
      <c r="M11" s="37" t="e">
        <f>IF(#REF!=2,"〇","")</f>
        <v>#REF!</v>
      </c>
      <c r="N11" s="37" t="e">
        <f>IF(#REF!=3,"〇","")</f>
        <v>#REF!</v>
      </c>
      <c r="O11" s="38" t="e">
        <f>IF(#REF!=3,"〇","")</f>
        <v>#REF!</v>
      </c>
      <c r="P11" s="39" t="e">
        <f>IF(#REF!=4,"〇","")</f>
        <v>#REF!</v>
      </c>
      <c r="Q11" s="35"/>
      <c r="R11" s="40" t="e">
        <f>#REF!</f>
        <v>#REF!</v>
      </c>
    </row>
    <row r="12" spans="1:21" ht="14.25" x14ac:dyDescent="0.25">
      <c r="A12" s="71"/>
      <c r="B12" s="72"/>
      <c r="C12" s="73"/>
      <c r="D12" s="49"/>
      <c r="E12" s="49"/>
      <c r="F12" s="49"/>
      <c r="G12" s="49"/>
      <c r="H12" s="81"/>
      <c r="I12" s="82"/>
      <c r="J12" s="33" t="e">
        <f>#REF!</f>
        <v>#REF!</v>
      </c>
      <c r="K12" s="29"/>
      <c r="L12" s="29" t="e">
        <f>IF(#REF!=1,"〇","")</f>
        <v>#REF!</v>
      </c>
      <c r="M12" s="29" t="e">
        <f>IF(#REF!=2,"〇","")</f>
        <v>#REF!</v>
      </c>
      <c r="N12" s="29" t="e">
        <f>IF(#REF!=3,"〇","")</f>
        <v>#REF!</v>
      </c>
      <c r="O12" s="32" t="e">
        <f>IF(#REF!=3,"〇","")</f>
        <v>#REF!</v>
      </c>
      <c r="P12" s="34" t="e">
        <f>IF(#REF!=4,"〇","")</f>
        <v>#REF!</v>
      </c>
      <c r="Q12" s="35"/>
      <c r="R12" s="35"/>
    </row>
  </sheetData>
  <customSheetViews>
    <customSheetView guid="{BD1D9F7D-9258-4312-9E8A-B0E1A4470B7E}">
      <selection activeCell="A18" sqref="A18:C18"/>
      <pageMargins left="0.7" right="0.7" top="0.75" bottom="0.75" header="0.3" footer="0.3"/>
    </customSheetView>
  </customSheetViews>
  <mergeCells count="27">
    <mergeCell ref="A1:M1"/>
    <mergeCell ref="A11:A12"/>
    <mergeCell ref="B11:B12"/>
    <mergeCell ref="C11:C12"/>
    <mergeCell ref="D11:D12"/>
    <mergeCell ref="J3:J5"/>
    <mergeCell ref="G4:H4"/>
    <mergeCell ref="K3:K5"/>
    <mergeCell ref="L3:L5"/>
    <mergeCell ref="M3:M5"/>
    <mergeCell ref="E11:E12"/>
    <mergeCell ref="E4:F4"/>
    <mergeCell ref="G11:G12"/>
    <mergeCell ref="H11:H12"/>
    <mergeCell ref="I11:I12"/>
    <mergeCell ref="A3:A5"/>
    <mergeCell ref="B3:B5"/>
    <mergeCell ref="C3:D3"/>
    <mergeCell ref="E3:H3"/>
    <mergeCell ref="I3:I5"/>
    <mergeCell ref="C4:D4"/>
    <mergeCell ref="F11:F12"/>
    <mergeCell ref="O3:O5"/>
    <mergeCell ref="P8:S8"/>
    <mergeCell ref="P9:S9"/>
    <mergeCell ref="P3:P5"/>
    <mergeCell ref="N3:N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19"/>
  <sheetViews>
    <sheetView workbookViewId="0">
      <selection activeCell="A18" sqref="A18:C18"/>
    </sheetView>
  </sheetViews>
  <sheetFormatPr defaultColWidth="9" defaultRowHeight="12.75" x14ac:dyDescent="0.25"/>
  <cols>
    <col min="1" max="1" width="4.73046875" style="1" bestFit="1" customWidth="1"/>
    <col min="2" max="2" width="11.86328125" style="1" bestFit="1" customWidth="1"/>
    <col min="3" max="3" width="14" style="1" bestFit="1" customWidth="1"/>
    <col min="4" max="4" width="17.59765625" style="1" bestFit="1" customWidth="1"/>
    <col min="5" max="5" width="8.59765625" style="1" bestFit="1" customWidth="1"/>
    <col min="6" max="6" width="6.265625" style="1" customWidth="1"/>
    <col min="7" max="7" width="5.73046875" style="1" bestFit="1" customWidth="1"/>
    <col min="8" max="8" width="5" style="1" customWidth="1"/>
    <col min="9" max="9" width="5.265625" style="1" bestFit="1" customWidth="1"/>
    <col min="10" max="14" width="9" style="1"/>
    <col min="15" max="15" width="10.86328125" style="1" bestFit="1" customWidth="1"/>
    <col min="16" max="16384" width="9" style="1"/>
  </cols>
  <sheetData>
    <row r="1" spans="1:15" x14ac:dyDescent="0.25">
      <c r="A1" s="1" t="s">
        <v>112</v>
      </c>
    </row>
    <row r="2" spans="1:15" ht="13.15" thickBot="1" x14ac:dyDescent="0.3"/>
    <row r="3" spans="1:15" ht="14.65" thickBot="1" x14ac:dyDescent="0.3">
      <c r="A3" s="13" t="s">
        <v>27</v>
      </c>
      <c r="B3" s="14" t="s">
        <v>28</v>
      </c>
      <c r="C3" s="14" t="s">
        <v>46</v>
      </c>
      <c r="D3" s="14" t="s">
        <v>17</v>
      </c>
      <c r="E3" s="14" t="s">
        <v>47</v>
      </c>
      <c r="F3" s="14" t="s">
        <v>48</v>
      </c>
      <c r="G3" s="14" t="s">
        <v>9</v>
      </c>
      <c r="H3" s="14" t="s">
        <v>27</v>
      </c>
      <c r="I3" s="15" t="s">
        <v>0</v>
      </c>
    </row>
    <row r="4" spans="1:15" ht="14.25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5" x14ac:dyDescent="0.25">
      <c r="B5" s="17" t="e">
        <f>#REF!</f>
        <v>#REF!</v>
      </c>
      <c r="C5" s="25" t="e">
        <f>INDEX(#REF!,$O5,1)</f>
        <v>#REF!</v>
      </c>
      <c r="D5" s="25" t="e">
        <f>INDEX(#REF!,$O5,1)</f>
        <v>#REF!</v>
      </c>
      <c r="E5" s="25" t="e">
        <f>INDEX(#REF!,$O5,1)</f>
        <v>#REF!</v>
      </c>
      <c r="F5" s="25" t="e">
        <f>INDEX(#REF!,$O5,1)&amp;INDEX(#REF!,$O5,1)</f>
        <v>#REF!</v>
      </c>
      <c r="G5" s="25" t="e">
        <f>INDEX(#REF!,$O5,1)</f>
        <v>#REF!</v>
      </c>
      <c r="H5" s="17"/>
      <c r="I5" s="17"/>
      <c r="O5" s="1" t="e">
        <f>MATCH(LARGE(#REF!,#REF!),#REF!,0)</f>
        <v>#REF!</v>
      </c>
    </row>
    <row r="6" spans="1:15" x14ac:dyDescent="0.25">
      <c r="B6" s="17"/>
      <c r="C6" s="25" t="e">
        <f>INDEX(#REF!,$O6,1)</f>
        <v>#REF!</v>
      </c>
      <c r="D6" s="25" t="e">
        <f>INDEX(#REF!,$O6,1)</f>
        <v>#REF!</v>
      </c>
      <c r="E6" s="25" t="e">
        <f>INDEX(#REF!,$O6,1)</f>
        <v>#REF!</v>
      </c>
      <c r="F6" s="25" t="e">
        <f>INDEX(#REF!,$O6,1)&amp;INDEX(#REF!,$O6,1)</f>
        <v>#REF!</v>
      </c>
      <c r="G6" s="25" t="e">
        <f>INDEX(#REF!,$O6,1)</f>
        <v>#REF!</v>
      </c>
      <c r="H6" s="17"/>
      <c r="I6" s="17"/>
      <c r="O6" s="1" t="e">
        <f>MATCH(LARGE(#REF!,#REF!),#REF!,0)</f>
        <v>#REF!</v>
      </c>
    </row>
    <row r="7" spans="1:15" x14ac:dyDescent="0.25">
      <c r="B7" s="17"/>
      <c r="C7" s="25" t="e">
        <f>INDEX(#REF!,$O7,1)</f>
        <v>#REF!</v>
      </c>
      <c r="D7" s="25" t="e">
        <f>INDEX(#REF!,$O7,1)</f>
        <v>#REF!</v>
      </c>
      <c r="E7" s="25" t="e">
        <f>INDEX(#REF!,$O7,1)</f>
        <v>#REF!</v>
      </c>
      <c r="F7" s="25" t="e">
        <f>INDEX(#REF!,$O7,1)&amp;INDEX(#REF!,$O7,1)</f>
        <v>#REF!</v>
      </c>
      <c r="G7" s="25" t="e">
        <f>INDEX(#REF!,$O7,1)</f>
        <v>#REF!</v>
      </c>
      <c r="H7" s="17"/>
      <c r="I7" s="17"/>
      <c r="O7" s="1" t="e">
        <f>MATCH(LARGE(#REF!,#REF!),#REF!,0)</f>
        <v>#REF!</v>
      </c>
    </row>
    <row r="8" spans="1:15" x14ac:dyDescent="0.25">
      <c r="B8" s="17"/>
      <c r="C8" s="25" t="e">
        <f>INDEX(#REF!,$O8,1)</f>
        <v>#REF!</v>
      </c>
      <c r="D8" s="25" t="e">
        <f>INDEX(#REF!,$O8,1)</f>
        <v>#REF!</v>
      </c>
      <c r="E8" s="25" t="e">
        <f>INDEX(#REF!,$O8,1)</f>
        <v>#REF!</v>
      </c>
      <c r="F8" s="25" t="e">
        <f>INDEX(#REF!,$O8,1)&amp;INDEX(#REF!,$O8,1)</f>
        <v>#REF!</v>
      </c>
      <c r="G8" s="25" t="e">
        <f>INDEX(#REF!,$O8,1)</f>
        <v>#REF!</v>
      </c>
      <c r="H8" s="17"/>
      <c r="I8" s="17"/>
      <c r="O8" s="1" t="e">
        <f>MATCH(LARGE(#REF!,#REF!),#REF!,0)</f>
        <v>#REF!</v>
      </c>
    </row>
    <row r="9" spans="1:15" x14ac:dyDescent="0.25">
      <c r="B9" s="17"/>
      <c r="C9" s="25" t="e">
        <f>INDEX(#REF!,$O9,1)</f>
        <v>#REF!</v>
      </c>
      <c r="D9" s="25" t="e">
        <f>INDEX(#REF!,$O9,1)</f>
        <v>#REF!</v>
      </c>
      <c r="E9" s="25" t="e">
        <f>INDEX(#REF!,$O9,1)</f>
        <v>#REF!</v>
      </c>
      <c r="F9" s="25" t="e">
        <f>INDEX(#REF!,$O9,1)&amp;INDEX(#REF!,$O9,1)</f>
        <v>#REF!</v>
      </c>
      <c r="G9" s="25" t="e">
        <f>INDEX(#REF!,$O9,1)</f>
        <v>#REF!</v>
      </c>
      <c r="H9" s="17"/>
      <c r="I9" s="17"/>
      <c r="O9" s="1" t="e">
        <f>MATCH(LARGE(#REF!,#REF!),#REF!,0)</f>
        <v>#REF!</v>
      </c>
    </row>
    <row r="10" spans="1:15" x14ac:dyDescent="0.25">
      <c r="C10" s="25" t="e">
        <f>INDEX(#REF!,$O10,1)</f>
        <v>#REF!</v>
      </c>
      <c r="D10" s="25" t="e">
        <f>INDEX(#REF!,$O10,1)</f>
        <v>#REF!</v>
      </c>
      <c r="E10" s="25" t="e">
        <f>INDEX(#REF!,$O10,1)</f>
        <v>#REF!</v>
      </c>
      <c r="F10" s="25" t="e">
        <f>INDEX(#REF!,$O10,1)&amp;INDEX(#REF!,$O10,1)</f>
        <v>#REF!</v>
      </c>
      <c r="G10" s="25" t="e">
        <f>INDEX(#REF!,$O10,1)</f>
        <v>#REF!</v>
      </c>
      <c r="H10" s="17"/>
      <c r="I10" s="17"/>
      <c r="O10" s="1" t="e">
        <f>MATCH(LARGE(#REF!,#REF!),#REF!,0)</f>
        <v>#REF!</v>
      </c>
    </row>
    <row r="11" spans="1:15" x14ac:dyDescent="0.25">
      <c r="C11" s="25" t="e">
        <f>INDEX(#REF!,$O11,1)</f>
        <v>#REF!</v>
      </c>
      <c r="D11" s="25" t="e">
        <f>INDEX(#REF!,$O11,1)</f>
        <v>#REF!</v>
      </c>
      <c r="E11" s="25" t="e">
        <f>INDEX(#REF!,$O11,1)</f>
        <v>#REF!</v>
      </c>
      <c r="F11" s="25" t="e">
        <f>INDEX(#REF!,$O11,1)&amp;INDEX(#REF!,$O11,1)</f>
        <v>#REF!</v>
      </c>
      <c r="G11" s="25" t="e">
        <f>INDEX(#REF!,$O11,1)</f>
        <v>#REF!</v>
      </c>
      <c r="H11" s="17"/>
      <c r="I11" s="17"/>
      <c r="O11" s="1" t="e">
        <f>MATCH(LARGE(#REF!,#REF!),#REF!,0)</f>
        <v>#REF!</v>
      </c>
    </row>
    <row r="12" spans="1:15" x14ac:dyDescent="0.25">
      <c r="C12" s="25" t="e">
        <f>INDEX(#REF!,$O12,1)</f>
        <v>#REF!</v>
      </c>
      <c r="D12" s="25" t="e">
        <f>INDEX(#REF!,$O12,1)</f>
        <v>#REF!</v>
      </c>
      <c r="E12" s="25" t="e">
        <f>INDEX(#REF!,$O12,1)</f>
        <v>#REF!</v>
      </c>
      <c r="F12" s="25" t="e">
        <f>INDEX(#REF!,$O12,1)&amp;INDEX(#REF!,$O12,1)</f>
        <v>#REF!</v>
      </c>
      <c r="G12" s="25" t="e">
        <f>INDEX(#REF!,$O12,1)</f>
        <v>#REF!</v>
      </c>
      <c r="H12" s="17"/>
      <c r="I12" s="17"/>
      <c r="O12" s="1" t="e">
        <f>MATCH(LARGE(#REF!,#REF!),#REF!,0)</f>
        <v>#REF!</v>
      </c>
    </row>
    <row r="13" spans="1:15" x14ac:dyDescent="0.25">
      <c r="C13" s="25" t="e">
        <f>INDEX(#REF!,$O13,1)</f>
        <v>#REF!</v>
      </c>
      <c r="D13" s="25" t="e">
        <f>INDEX(#REF!,$O13,1)</f>
        <v>#REF!</v>
      </c>
      <c r="E13" s="25" t="e">
        <f>INDEX(#REF!,$O13,1)</f>
        <v>#REF!</v>
      </c>
      <c r="F13" s="25" t="e">
        <f>INDEX(#REF!,$O13,1)&amp;INDEX(#REF!,$O13,1)</f>
        <v>#REF!</v>
      </c>
      <c r="G13" s="25" t="e">
        <f>INDEX(#REF!,$O13,1)</f>
        <v>#REF!</v>
      </c>
      <c r="H13" s="17"/>
      <c r="I13" s="17"/>
      <c r="O13" s="1" t="e">
        <f>MATCH(LARGE(#REF!,#REF!),#REF!,0)</f>
        <v>#REF!</v>
      </c>
    </row>
    <row r="14" spans="1:15" x14ac:dyDescent="0.25">
      <c r="C14" s="25" t="e">
        <f>INDEX(#REF!,$O14,1)</f>
        <v>#REF!</v>
      </c>
      <c r="D14" s="25" t="e">
        <f>INDEX(#REF!,$O14,1)</f>
        <v>#REF!</v>
      </c>
      <c r="E14" s="25" t="e">
        <f>INDEX(#REF!,$O14,1)</f>
        <v>#REF!</v>
      </c>
      <c r="F14" s="25" t="e">
        <f>INDEX(#REF!,$O14,1)&amp;INDEX(#REF!,$O14,1)</f>
        <v>#REF!</v>
      </c>
      <c r="G14" s="25" t="e">
        <f>INDEX(#REF!,$O14,1)</f>
        <v>#REF!</v>
      </c>
      <c r="H14" s="17"/>
      <c r="I14" s="17"/>
      <c r="O14" s="1" t="e">
        <f>MATCH(LARGE(#REF!,#REF!),#REF!,0)</f>
        <v>#REF!</v>
      </c>
    </row>
    <row r="15" spans="1:15" x14ac:dyDescent="0.25">
      <c r="C15" s="25" t="e">
        <f>INDEX(#REF!,$O15,1)</f>
        <v>#REF!</v>
      </c>
      <c r="D15" s="25" t="e">
        <f>INDEX(#REF!,$O15,1)</f>
        <v>#REF!</v>
      </c>
      <c r="E15" s="25" t="e">
        <f>INDEX(#REF!,$O15,1)</f>
        <v>#REF!</v>
      </c>
      <c r="F15" s="25" t="e">
        <f>INDEX(#REF!,$O15,1)&amp;INDEX(#REF!,$O15,1)</f>
        <v>#REF!</v>
      </c>
      <c r="G15" s="25" t="e">
        <f>INDEX(#REF!,$O15,1)</f>
        <v>#REF!</v>
      </c>
      <c r="H15" s="17"/>
      <c r="I15" s="17"/>
      <c r="O15" s="1" t="e">
        <f>MATCH(LARGE(#REF!,#REF!),#REF!,0)</f>
        <v>#REF!</v>
      </c>
    </row>
    <row r="16" spans="1:15" x14ac:dyDescent="0.25">
      <c r="C16" s="25" t="e">
        <f>INDEX(#REF!,$O16,1)</f>
        <v>#REF!</v>
      </c>
      <c r="D16" s="25" t="e">
        <f>INDEX(#REF!,$O16,1)</f>
        <v>#REF!</v>
      </c>
      <c r="E16" s="25" t="e">
        <f>INDEX(#REF!,$O16,1)</f>
        <v>#REF!</v>
      </c>
      <c r="F16" s="25" t="e">
        <f>INDEX(#REF!,$O16,1)&amp;INDEX(#REF!,$O16,1)</f>
        <v>#REF!</v>
      </c>
      <c r="G16" s="25" t="e">
        <f>INDEX(#REF!,$O16,1)</f>
        <v>#REF!</v>
      </c>
      <c r="H16" s="17"/>
      <c r="I16" s="17"/>
      <c r="O16" s="1" t="e">
        <f>MATCH(LARGE(#REF!,#REF!),#REF!,0)</f>
        <v>#REF!</v>
      </c>
    </row>
    <row r="17" spans="3:15" x14ac:dyDescent="0.25">
      <c r="C17" s="25" t="e">
        <f>INDEX(#REF!,$O17,1)</f>
        <v>#REF!</v>
      </c>
      <c r="D17" s="25" t="e">
        <f>INDEX(#REF!,$O17,1)</f>
        <v>#REF!</v>
      </c>
      <c r="E17" s="25" t="e">
        <f>INDEX(#REF!,$O17,1)</f>
        <v>#REF!</v>
      </c>
      <c r="F17" s="25" t="e">
        <f>INDEX(#REF!,$O17,1)&amp;INDEX(#REF!,$O17,1)</f>
        <v>#REF!</v>
      </c>
      <c r="G17" s="25" t="e">
        <f>INDEX(#REF!,$O17,1)</f>
        <v>#REF!</v>
      </c>
      <c r="H17" s="17"/>
      <c r="I17" s="17"/>
      <c r="O17" s="1" t="e">
        <f>MATCH(LARGE(#REF!,#REF!),#REF!,0)</f>
        <v>#REF!</v>
      </c>
    </row>
    <row r="18" spans="3:15" x14ac:dyDescent="0.25">
      <c r="C18" s="25" t="e">
        <f>INDEX(#REF!,$O18,1)</f>
        <v>#REF!</v>
      </c>
      <c r="D18" s="25" t="e">
        <f>INDEX(#REF!,$O18,1)</f>
        <v>#REF!</v>
      </c>
      <c r="E18" s="25" t="e">
        <f>INDEX(#REF!,$O18,1)</f>
        <v>#REF!</v>
      </c>
      <c r="F18" s="25" t="e">
        <f>INDEX(#REF!,$O18,1)&amp;INDEX(#REF!,$O18,1)</f>
        <v>#REF!</v>
      </c>
      <c r="G18" s="25" t="e">
        <f>INDEX(#REF!,$O18,1)</f>
        <v>#REF!</v>
      </c>
      <c r="H18" s="17"/>
      <c r="I18" s="17"/>
      <c r="O18" s="1" t="e">
        <f>MATCH(LARGE(#REF!,#REF!),#REF!,0)</f>
        <v>#REF!</v>
      </c>
    </row>
    <row r="19" spans="3:15" x14ac:dyDescent="0.25">
      <c r="C19" s="25" t="e">
        <f>INDEX(#REF!,$O19,1)</f>
        <v>#REF!</v>
      </c>
      <c r="D19" s="25" t="e">
        <f>INDEX(#REF!,$O19,1)</f>
        <v>#REF!</v>
      </c>
      <c r="E19" s="25" t="e">
        <f>INDEX(#REF!,$O19,1)</f>
        <v>#REF!</v>
      </c>
      <c r="F19" s="25" t="e">
        <f>INDEX(#REF!,$O19,1)&amp;INDEX(#REF!,$O19,1)</f>
        <v>#REF!</v>
      </c>
      <c r="G19" s="25" t="e">
        <f>INDEX(#REF!,$O19,1)</f>
        <v>#REF!</v>
      </c>
      <c r="H19" s="17"/>
      <c r="I19" s="17"/>
      <c r="O19" s="1" t="e">
        <f>MATCH(LARGE(#REF!,#REF!),#REF!,0)</f>
        <v>#REF!</v>
      </c>
    </row>
  </sheetData>
  <customSheetViews>
    <customSheetView guid="{BD1D9F7D-9258-4312-9E8A-B0E1A4470B7E}">
      <selection activeCell="A18" sqref="A18:C18"/>
      <pageMargins left="0.7" right="0.7" top="0.75" bottom="0.75" header="0.3" footer="0.3"/>
      <pageSetup paperSize="9" orientation="portrait" verticalDpi="0" r:id="rId1"/>
    </customSheetView>
  </customSheetViews>
  <phoneticPr fontId="1"/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10"/>
  <sheetViews>
    <sheetView workbookViewId="0">
      <selection activeCell="A18" sqref="A18:C18"/>
    </sheetView>
  </sheetViews>
  <sheetFormatPr defaultColWidth="9" defaultRowHeight="12.75" x14ac:dyDescent="0.25"/>
  <cols>
    <col min="1" max="1" width="4.73046875" style="1" customWidth="1"/>
    <col min="2" max="2" width="14" style="1" customWidth="1"/>
    <col min="3" max="3" width="5.265625" style="1" customWidth="1"/>
    <col min="4" max="4" width="14.73046875" style="1" customWidth="1"/>
    <col min="5" max="5" width="17.59765625" style="1" customWidth="1"/>
    <col min="6" max="6" width="5.46484375" style="1" customWidth="1"/>
    <col min="7" max="7" width="6.265625" style="1" bestFit="1" customWidth="1"/>
    <col min="8" max="8" width="4.73046875" style="1" customWidth="1"/>
    <col min="9" max="9" width="5.265625" style="1" customWidth="1"/>
    <col min="10" max="16384" width="9" style="1"/>
  </cols>
  <sheetData>
    <row r="1" spans="1:9" x14ac:dyDescent="0.25">
      <c r="A1" s="1" t="s">
        <v>53</v>
      </c>
    </row>
    <row r="2" spans="1:9" ht="13.15" thickBot="1" x14ac:dyDescent="0.3"/>
    <row r="3" spans="1:9" ht="14.65" thickBot="1" x14ac:dyDescent="0.3">
      <c r="A3" s="13" t="s">
        <v>27</v>
      </c>
      <c r="B3" s="18" t="s">
        <v>28</v>
      </c>
      <c r="C3" s="14"/>
      <c r="D3" s="14" t="s">
        <v>46</v>
      </c>
      <c r="E3" s="14" t="s">
        <v>17</v>
      </c>
      <c r="F3" s="14" t="s">
        <v>47</v>
      </c>
      <c r="G3" s="14" t="s">
        <v>48</v>
      </c>
      <c r="H3" s="14" t="s">
        <v>51</v>
      </c>
      <c r="I3" s="19" t="s">
        <v>52</v>
      </c>
    </row>
    <row r="5" spans="1:9" ht="14.25" x14ac:dyDescent="0.25">
      <c r="B5" s="36" t="str">
        <f>印刷用!H10&amp;""</f>
        <v/>
      </c>
      <c r="C5" s="5" t="s">
        <v>4</v>
      </c>
      <c r="D5" s="17" t="e">
        <f>#REF!</f>
        <v>#REF!</v>
      </c>
      <c r="E5" s="17" t="e">
        <f>#REF!</f>
        <v>#REF!</v>
      </c>
      <c r="F5" s="17" t="e">
        <f>#REF!</f>
        <v>#REF!</v>
      </c>
      <c r="G5" s="17" t="e">
        <f>#REF!&amp;#REF!</f>
        <v>#REF!</v>
      </c>
      <c r="H5" s="2"/>
    </row>
    <row r="6" spans="1:9" ht="14.25" x14ac:dyDescent="0.25">
      <c r="B6" s="3"/>
      <c r="C6" s="5" t="s">
        <v>5</v>
      </c>
      <c r="D6" s="17" t="e">
        <f>#REF!</f>
        <v>#REF!</v>
      </c>
      <c r="E6" s="17" t="e">
        <f>#REF!</f>
        <v>#REF!</v>
      </c>
      <c r="F6" s="17" t="e">
        <f>#REF!</f>
        <v>#REF!</v>
      </c>
      <c r="G6" s="17" t="e">
        <f>#REF!&amp;#REF!</f>
        <v>#REF!</v>
      </c>
    </row>
    <row r="7" spans="1:9" ht="14.25" x14ac:dyDescent="0.25">
      <c r="B7" s="3"/>
      <c r="C7" s="5" t="s">
        <v>6</v>
      </c>
      <c r="D7" s="17" t="e">
        <f>#REF!</f>
        <v>#REF!</v>
      </c>
      <c r="E7" s="17" t="e">
        <f>#REF!</f>
        <v>#REF!</v>
      </c>
      <c r="F7" s="17" t="e">
        <f>#REF!</f>
        <v>#REF!</v>
      </c>
      <c r="G7" s="17" t="e">
        <f>#REF!&amp;#REF!</f>
        <v>#REF!</v>
      </c>
    </row>
    <row r="8" spans="1:9" ht="14.25" x14ac:dyDescent="0.25">
      <c r="B8" s="36" t="str">
        <f>印刷用!H13&amp;""</f>
        <v/>
      </c>
      <c r="C8" s="5" t="s">
        <v>4</v>
      </c>
      <c r="D8" s="17" t="e">
        <f>#REF!</f>
        <v>#REF!</v>
      </c>
      <c r="E8" s="17" t="e">
        <f>#REF!</f>
        <v>#REF!</v>
      </c>
      <c r="F8" s="17" t="e">
        <f>#REF!</f>
        <v>#REF!</v>
      </c>
      <c r="G8" s="17" t="e">
        <f>#REF!&amp;#REF!</f>
        <v>#REF!</v>
      </c>
    </row>
    <row r="9" spans="1:9" ht="14.25" x14ac:dyDescent="0.25">
      <c r="B9" s="36"/>
      <c r="C9" s="5" t="s">
        <v>5</v>
      </c>
      <c r="D9" s="17" t="e">
        <f>#REF!</f>
        <v>#REF!</v>
      </c>
      <c r="E9" s="17" t="e">
        <f>#REF!</f>
        <v>#REF!</v>
      </c>
      <c r="F9" s="17" t="e">
        <f>#REF!</f>
        <v>#REF!</v>
      </c>
      <c r="G9" s="17" t="e">
        <f>#REF!&amp;#REF!</f>
        <v>#REF!</v>
      </c>
    </row>
    <row r="10" spans="1:9" ht="14.25" x14ac:dyDescent="0.25">
      <c r="B10" s="36"/>
      <c r="C10" s="5" t="s">
        <v>6</v>
      </c>
      <c r="D10" s="17" t="e">
        <f>#REF!</f>
        <v>#REF!</v>
      </c>
      <c r="E10" s="17" t="e">
        <f>#REF!</f>
        <v>#REF!</v>
      </c>
      <c r="F10" s="17" t="e">
        <f>#REF!</f>
        <v>#REF!</v>
      </c>
      <c r="G10" s="17" t="e">
        <f>#REF!&amp;#REF!</f>
        <v>#REF!</v>
      </c>
    </row>
  </sheetData>
  <customSheetViews>
    <customSheetView guid="{BD1D9F7D-9258-4312-9E8A-B0E1A4470B7E}" topLeftCell="A4">
      <selection activeCell="A18" sqref="A18:C18"/>
      <pageMargins left="0.7" right="0.7" top="0.75" bottom="0.75" header="0.3" footer="0.3"/>
    </customSheetView>
  </customSheetViews>
  <phoneticPr fontId="1"/>
  <pageMargins left="0.7" right="0.7" top="0.75" bottom="0.75" header="0.3" footer="0.3"/>
  <pageSetup paperSize="9" orientation="portrait" r:id="rId1"/>
  <ignoredErrors>
    <ignoredError sqref="B6:G7 B9:G10 C8:G8 C5:G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O25"/>
  <sheetViews>
    <sheetView workbookViewId="0">
      <selection activeCell="A18" sqref="A18:C18"/>
    </sheetView>
  </sheetViews>
  <sheetFormatPr defaultColWidth="9" defaultRowHeight="12.75" x14ac:dyDescent="0.25"/>
  <cols>
    <col min="1" max="1" width="4.73046875" style="1" customWidth="1"/>
    <col min="2" max="2" width="14" style="1" customWidth="1"/>
    <col min="3" max="3" width="14.73046875" style="1" bestFit="1" customWidth="1"/>
    <col min="4" max="4" width="17.59765625" style="1" bestFit="1" customWidth="1"/>
    <col min="5" max="5" width="5.73046875" style="1" customWidth="1"/>
    <col min="6" max="6" width="7.265625" style="1" customWidth="1"/>
    <col min="7" max="7" width="4.73046875" style="1" customWidth="1"/>
    <col min="8" max="8" width="5.265625" style="1" bestFit="1" customWidth="1"/>
    <col min="9" max="16384" width="9" style="1"/>
  </cols>
  <sheetData>
    <row r="1" spans="1:15" x14ac:dyDescent="0.25">
      <c r="A1" s="1" t="s">
        <v>113</v>
      </c>
    </row>
    <row r="2" spans="1:15" ht="13.15" thickBot="1" x14ac:dyDescent="0.3"/>
    <row r="3" spans="1:15" ht="14.65" thickBot="1" x14ac:dyDescent="0.3">
      <c r="A3" s="13" t="s">
        <v>27</v>
      </c>
      <c r="B3" s="14" t="s">
        <v>28</v>
      </c>
      <c r="C3" s="14" t="s">
        <v>46</v>
      </c>
      <c r="D3" s="14" t="s">
        <v>17</v>
      </c>
      <c r="E3" s="14" t="s">
        <v>47</v>
      </c>
      <c r="F3" s="14" t="s">
        <v>48</v>
      </c>
      <c r="G3" s="14" t="s">
        <v>51</v>
      </c>
      <c r="H3" s="15" t="s">
        <v>0</v>
      </c>
    </row>
    <row r="5" spans="1:15" x14ac:dyDescent="0.25">
      <c r="B5" s="3" t="e">
        <f>#REF!</f>
        <v>#REF!</v>
      </c>
      <c r="C5" s="25" t="e">
        <f>INDEX(#REF!,$O5,1)</f>
        <v>#REF!</v>
      </c>
      <c r="D5" s="25" t="e">
        <f>INDEX(#REF!,$O5,1)</f>
        <v>#REF!</v>
      </c>
      <c r="E5" s="25" t="e">
        <f>INDEX(#REF!,$O5,1)</f>
        <v>#REF!</v>
      </c>
      <c r="F5" s="25" t="e">
        <f>INDEX(#REF!,$O5,1)&amp;INDEX(#REF!,$O5,1)</f>
        <v>#REF!</v>
      </c>
      <c r="G5" s="17"/>
      <c r="H5" s="17"/>
      <c r="O5" s="1" t="e">
        <f>MATCH(LARGE(#REF!,#REF!),#REF!,0)</f>
        <v>#REF!</v>
      </c>
    </row>
    <row r="6" spans="1:15" x14ac:dyDescent="0.25">
      <c r="C6" s="25" t="e">
        <f>INDEX(#REF!,$O6,1)</f>
        <v>#REF!</v>
      </c>
      <c r="D6" s="25" t="e">
        <f>INDEX(#REF!,$O6,1)</f>
        <v>#REF!</v>
      </c>
      <c r="E6" s="25" t="e">
        <f>INDEX(#REF!,$O6,1)</f>
        <v>#REF!</v>
      </c>
      <c r="F6" s="25" t="e">
        <f>INDEX(#REF!,$O6,1)&amp;INDEX(#REF!,$O6,1)</f>
        <v>#REF!</v>
      </c>
      <c r="G6" s="17"/>
      <c r="H6" s="17"/>
      <c r="O6" s="1" t="e">
        <f>MATCH(LARGE(#REF!,#REF!),#REF!,0)</f>
        <v>#REF!</v>
      </c>
    </row>
    <row r="7" spans="1:15" x14ac:dyDescent="0.25">
      <c r="C7" s="25" t="e">
        <f>INDEX(#REF!,$O7,1)</f>
        <v>#REF!</v>
      </c>
      <c r="D7" s="25" t="e">
        <f>INDEX(#REF!,$O7,1)</f>
        <v>#REF!</v>
      </c>
      <c r="E7" s="25" t="e">
        <f>INDEX(#REF!,$O7,1)</f>
        <v>#REF!</v>
      </c>
      <c r="F7" s="25" t="e">
        <f>INDEX(#REF!,$O7,1)&amp;INDEX(#REF!,$O7,1)</f>
        <v>#REF!</v>
      </c>
      <c r="G7" s="17"/>
      <c r="H7" s="17"/>
      <c r="O7" s="1" t="e">
        <f>MATCH(LARGE(#REF!,#REF!),#REF!,0)</f>
        <v>#REF!</v>
      </c>
    </row>
    <row r="8" spans="1:15" x14ac:dyDescent="0.25">
      <c r="C8" s="25" t="e">
        <f>INDEX(#REF!,$O8,1)</f>
        <v>#REF!</v>
      </c>
      <c r="D8" s="25" t="e">
        <f>INDEX(#REF!,$O8,1)</f>
        <v>#REF!</v>
      </c>
      <c r="E8" s="25" t="e">
        <f>INDEX(#REF!,$O8,1)</f>
        <v>#REF!</v>
      </c>
      <c r="F8" s="25" t="e">
        <f>INDEX(#REF!,$O8,1)&amp;INDEX(#REF!,$O8,1)</f>
        <v>#REF!</v>
      </c>
      <c r="G8" s="17"/>
      <c r="H8" s="17"/>
      <c r="O8" s="1" t="e">
        <f>MATCH(LARGE(#REF!,#REF!),#REF!,0)</f>
        <v>#REF!</v>
      </c>
    </row>
    <row r="9" spans="1:15" x14ac:dyDescent="0.25">
      <c r="C9" s="25" t="e">
        <f>INDEX(#REF!,$O9,1)</f>
        <v>#REF!</v>
      </c>
      <c r="D9" s="25" t="e">
        <f>INDEX(#REF!,$O9,1)</f>
        <v>#REF!</v>
      </c>
      <c r="E9" s="25" t="e">
        <f>INDEX(#REF!,$O9,1)</f>
        <v>#REF!</v>
      </c>
      <c r="F9" s="25" t="e">
        <f>INDEX(#REF!,$O9,1)&amp;INDEX(#REF!,$O9,1)</f>
        <v>#REF!</v>
      </c>
      <c r="G9" s="17"/>
      <c r="H9" s="17"/>
      <c r="O9" s="1" t="e">
        <f>MATCH(LARGE(#REF!,#REF!),#REF!,0)</f>
        <v>#REF!</v>
      </c>
    </row>
    <row r="10" spans="1:15" x14ac:dyDescent="0.25">
      <c r="C10" s="25" t="e">
        <f>INDEX(#REF!,$O10,1)</f>
        <v>#REF!</v>
      </c>
      <c r="D10" s="25" t="e">
        <f>INDEX(#REF!,$O10,1)</f>
        <v>#REF!</v>
      </c>
      <c r="E10" s="25" t="e">
        <f>INDEX(#REF!,$O10,1)</f>
        <v>#REF!</v>
      </c>
      <c r="F10" s="25" t="e">
        <f>INDEX(#REF!,$O10,1)&amp;INDEX(#REF!,$O10,1)</f>
        <v>#REF!</v>
      </c>
      <c r="G10" s="17"/>
      <c r="H10" s="17"/>
      <c r="O10" s="1" t="e">
        <f>MATCH(LARGE(#REF!,#REF!),#REF!,0)</f>
        <v>#REF!</v>
      </c>
    </row>
    <row r="11" spans="1:15" x14ac:dyDescent="0.25">
      <c r="C11" s="25" t="e">
        <f>INDEX(#REF!,$O11,1)</f>
        <v>#REF!</v>
      </c>
      <c r="D11" s="25" t="e">
        <f>INDEX(#REF!,$O11,1)</f>
        <v>#REF!</v>
      </c>
      <c r="E11" s="25" t="e">
        <f>INDEX(#REF!,$O11,1)</f>
        <v>#REF!</v>
      </c>
      <c r="F11" s="25" t="e">
        <f>INDEX(#REF!,$O11,1)&amp;INDEX(#REF!,$O11,1)</f>
        <v>#REF!</v>
      </c>
      <c r="G11" s="17"/>
      <c r="H11" s="17"/>
      <c r="O11" s="1" t="e">
        <f>MATCH(LARGE(#REF!,#REF!),#REF!,0)</f>
        <v>#REF!</v>
      </c>
    </row>
    <row r="12" spans="1:15" x14ac:dyDescent="0.25">
      <c r="C12" s="25" t="e">
        <f>INDEX(#REF!,$O12,1)</f>
        <v>#REF!</v>
      </c>
      <c r="D12" s="25" t="e">
        <f>INDEX(#REF!,$O12,1)</f>
        <v>#REF!</v>
      </c>
      <c r="E12" s="25" t="e">
        <f>INDEX(#REF!,$O12,1)</f>
        <v>#REF!</v>
      </c>
      <c r="F12" s="25" t="e">
        <f>INDEX(#REF!,$O12,1)&amp;INDEX(#REF!,$O12,1)</f>
        <v>#REF!</v>
      </c>
      <c r="G12" s="17"/>
      <c r="H12" s="17"/>
      <c r="O12" s="1" t="e">
        <f>MATCH(LARGE(#REF!,#REF!),#REF!,0)</f>
        <v>#REF!</v>
      </c>
    </row>
    <row r="13" spans="1:15" x14ac:dyDescent="0.25">
      <c r="C13" s="25" t="e">
        <f>INDEX(#REF!,$O13,1)</f>
        <v>#REF!</v>
      </c>
      <c r="D13" s="25" t="e">
        <f>INDEX(#REF!,$O13,1)</f>
        <v>#REF!</v>
      </c>
      <c r="E13" s="25" t="e">
        <f>INDEX(#REF!,$O13,1)</f>
        <v>#REF!</v>
      </c>
      <c r="F13" s="25" t="e">
        <f>INDEX(#REF!,$O13,1)&amp;INDEX(#REF!,$O13,1)</f>
        <v>#REF!</v>
      </c>
      <c r="G13" s="17"/>
      <c r="H13" s="17"/>
      <c r="O13" s="1" t="e">
        <f>MATCH(LARGE(#REF!,#REF!),#REF!,0)</f>
        <v>#REF!</v>
      </c>
    </row>
    <row r="14" spans="1:15" x14ac:dyDescent="0.25">
      <c r="C14" s="25" t="e">
        <f>INDEX(#REF!,$O14,1)</f>
        <v>#REF!</v>
      </c>
      <c r="D14" s="25" t="e">
        <f>INDEX(#REF!,$O14,1)</f>
        <v>#REF!</v>
      </c>
      <c r="E14" s="25" t="e">
        <f>INDEX(#REF!,$O14,1)</f>
        <v>#REF!</v>
      </c>
      <c r="F14" s="25" t="e">
        <f>INDEX(#REF!,$O14,1)&amp;INDEX(#REF!,$O14,1)</f>
        <v>#REF!</v>
      </c>
      <c r="G14" s="17"/>
      <c r="H14" s="17"/>
      <c r="O14" s="1" t="e">
        <f>MATCH(LARGE(#REF!,#REF!),#REF!,0)</f>
        <v>#REF!</v>
      </c>
    </row>
    <row r="15" spans="1:15" x14ac:dyDescent="0.25">
      <c r="C15" s="25" t="e">
        <f>INDEX(#REF!,$O15,1)</f>
        <v>#REF!</v>
      </c>
      <c r="D15" s="25" t="e">
        <f>INDEX(#REF!,$O15,1)</f>
        <v>#REF!</v>
      </c>
      <c r="E15" s="25" t="e">
        <f>INDEX(#REF!,$O15,1)</f>
        <v>#REF!</v>
      </c>
      <c r="F15" s="25" t="e">
        <f>INDEX(#REF!,$O15,1)&amp;INDEX(#REF!,$O15,1)</f>
        <v>#REF!</v>
      </c>
      <c r="G15" s="17"/>
      <c r="H15" s="17"/>
      <c r="O15" s="1" t="e">
        <f>MATCH(LARGE(#REF!,#REF!),#REF!,0)</f>
        <v>#REF!</v>
      </c>
    </row>
    <row r="16" spans="1:15" x14ac:dyDescent="0.25">
      <c r="C16" s="25" t="e">
        <f>INDEX(#REF!,$O16,1)</f>
        <v>#REF!</v>
      </c>
      <c r="D16" s="25" t="e">
        <f>INDEX(#REF!,$O16,1)</f>
        <v>#REF!</v>
      </c>
      <c r="E16" s="25" t="e">
        <f>INDEX(#REF!,$O16,1)</f>
        <v>#REF!</v>
      </c>
      <c r="F16" s="25" t="e">
        <f>INDEX(#REF!,$O16,1)&amp;INDEX(#REF!,$O16,1)</f>
        <v>#REF!</v>
      </c>
      <c r="G16" s="17"/>
      <c r="H16" s="17"/>
      <c r="O16" s="1" t="e">
        <f>MATCH(LARGE(#REF!,#REF!),#REF!,0)</f>
        <v>#REF!</v>
      </c>
    </row>
    <row r="17" spans="3:15" x14ac:dyDescent="0.25">
      <c r="C17" s="25" t="e">
        <f>INDEX(#REF!,$O17,1)</f>
        <v>#REF!</v>
      </c>
      <c r="D17" s="25" t="e">
        <f>INDEX(#REF!,$O17,1)</f>
        <v>#REF!</v>
      </c>
      <c r="E17" s="25" t="e">
        <f>INDEX(#REF!,$O17,1)</f>
        <v>#REF!</v>
      </c>
      <c r="F17" s="25" t="e">
        <f>INDEX(#REF!,$O17,1)&amp;INDEX(#REF!,$O17,1)</f>
        <v>#REF!</v>
      </c>
      <c r="G17" s="17"/>
      <c r="H17" s="17"/>
      <c r="O17" s="1" t="e">
        <f>MATCH(LARGE(#REF!,#REF!),#REF!,0)</f>
        <v>#REF!</v>
      </c>
    </row>
    <row r="18" spans="3:15" x14ac:dyDescent="0.25">
      <c r="C18" s="25" t="e">
        <f>INDEX(#REF!,$O18,1)</f>
        <v>#REF!</v>
      </c>
      <c r="D18" s="25" t="e">
        <f>INDEX(#REF!,$O18,1)</f>
        <v>#REF!</v>
      </c>
      <c r="E18" s="25" t="e">
        <f>INDEX(#REF!,$O18,1)</f>
        <v>#REF!</v>
      </c>
      <c r="F18" s="25" t="e">
        <f>INDEX(#REF!,$O18,1)&amp;INDEX(#REF!,$O18,1)</f>
        <v>#REF!</v>
      </c>
      <c r="G18" s="17"/>
      <c r="H18" s="17"/>
      <c r="O18" s="1" t="e">
        <f>MATCH(LARGE(#REF!,#REF!),#REF!,0)</f>
        <v>#REF!</v>
      </c>
    </row>
    <row r="19" spans="3:15" x14ac:dyDescent="0.25">
      <c r="C19" s="25" t="e">
        <f>INDEX(#REF!,$O19,1)</f>
        <v>#REF!</v>
      </c>
      <c r="D19" s="25" t="e">
        <f>INDEX(#REF!,$O19,1)</f>
        <v>#REF!</v>
      </c>
      <c r="E19" s="25" t="e">
        <f>INDEX(#REF!,$O19,1)</f>
        <v>#REF!</v>
      </c>
      <c r="F19" s="25" t="e">
        <f>INDEX(#REF!,$O19,1)&amp;INDEX(#REF!,$O19,1)</f>
        <v>#REF!</v>
      </c>
      <c r="G19" s="17"/>
      <c r="H19" s="17"/>
      <c r="O19" s="1" t="e">
        <f>MATCH(LARGE(#REF!,#REF!),#REF!,0)</f>
        <v>#REF!</v>
      </c>
    </row>
    <row r="20" spans="3:15" x14ac:dyDescent="0.25">
      <c r="C20" s="25" t="e">
        <f>INDEX(#REF!,$O20,1)</f>
        <v>#REF!</v>
      </c>
      <c r="D20" s="25" t="e">
        <f>INDEX(#REF!,$O20,1)</f>
        <v>#REF!</v>
      </c>
      <c r="E20" s="25" t="e">
        <f>INDEX(#REF!,$O20,1)</f>
        <v>#REF!</v>
      </c>
      <c r="F20" s="25" t="e">
        <f>INDEX(#REF!,$O20,1)&amp;INDEX(#REF!,$O20,1)</f>
        <v>#REF!</v>
      </c>
      <c r="G20" s="17"/>
      <c r="H20" s="17"/>
      <c r="O20" s="1" t="e">
        <f>MATCH(LARGE(#REF!,#REF!),#REF!,0)</f>
        <v>#REF!</v>
      </c>
    </row>
    <row r="21" spans="3:15" x14ac:dyDescent="0.25">
      <c r="C21" s="25" t="e">
        <f>INDEX(#REF!,$O21,1)</f>
        <v>#REF!</v>
      </c>
      <c r="D21" s="25" t="e">
        <f>INDEX(#REF!,$O21,1)</f>
        <v>#REF!</v>
      </c>
      <c r="E21" s="25" t="e">
        <f>INDEX(#REF!,$O21,1)</f>
        <v>#REF!</v>
      </c>
      <c r="F21" s="25" t="e">
        <f>INDEX(#REF!,$O21,1)&amp;INDEX(#REF!,$O21,1)</f>
        <v>#REF!</v>
      </c>
      <c r="G21" s="17"/>
      <c r="H21" s="17"/>
      <c r="O21" s="1" t="e">
        <f>MATCH(LARGE(#REF!,#REF!),#REF!,0)</f>
        <v>#REF!</v>
      </c>
    </row>
    <row r="22" spans="3:15" x14ac:dyDescent="0.25">
      <c r="C22" s="25" t="e">
        <f>INDEX(#REF!,$O22,1)</f>
        <v>#REF!</v>
      </c>
      <c r="D22" s="25" t="e">
        <f>INDEX(#REF!,$O22,1)</f>
        <v>#REF!</v>
      </c>
      <c r="E22" s="25" t="e">
        <f>INDEX(#REF!,$O22,1)</f>
        <v>#REF!</v>
      </c>
      <c r="F22" s="25" t="e">
        <f>INDEX(#REF!,$O22,1)&amp;INDEX(#REF!,$O22,1)</f>
        <v>#REF!</v>
      </c>
      <c r="G22" s="17"/>
      <c r="H22" s="17"/>
      <c r="O22" s="1" t="e">
        <f>MATCH(LARGE(#REF!,#REF!),#REF!,0)</f>
        <v>#REF!</v>
      </c>
    </row>
    <row r="23" spans="3:15" x14ac:dyDescent="0.25">
      <c r="C23" s="25" t="e">
        <f>INDEX(#REF!,$O23,1)</f>
        <v>#REF!</v>
      </c>
      <c r="D23" s="25" t="e">
        <f>INDEX(#REF!,$O23,1)</f>
        <v>#REF!</v>
      </c>
      <c r="E23" s="25" t="e">
        <f>INDEX(#REF!,$O23,1)</f>
        <v>#REF!</v>
      </c>
      <c r="F23" s="25" t="e">
        <f>INDEX(#REF!,$O23,1)&amp;INDEX(#REF!,$O23,1)</f>
        <v>#REF!</v>
      </c>
      <c r="G23" s="17"/>
      <c r="H23" s="17"/>
      <c r="O23" s="1" t="e">
        <f>MATCH(LARGE(#REF!,#REF!),#REF!,0)</f>
        <v>#REF!</v>
      </c>
    </row>
    <row r="24" spans="3:15" x14ac:dyDescent="0.25">
      <c r="C24" s="25" t="e">
        <f>INDEX(#REF!,$O24,1)</f>
        <v>#REF!</v>
      </c>
      <c r="D24" s="25" t="e">
        <f>INDEX(#REF!,$O24,1)</f>
        <v>#REF!</v>
      </c>
      <c r="E24" s="25" t="e">
        <f>INDEX(#REF!,$O24,1)</f>
        <v>#REF!</v>
      </c>
      <c r="F24" s="25" t="e">
        <f>INDEX(#REF!,$O24,1)&amp;INDEX(#REF!,$O24,1)</f>
        <v>#REF!</v>
      </c>
      <c r="G24" s="17"/>
      <c r="H24" s="17"/>
      <c r="O24" s="1" t="e">
        <f>MATCH(LARGE(#REF!,#REF!),#REF!,0)</f>
        <v>#REF!</v>
      </c>
    </row>
    <row r="25" spans="3:15" x14ac:dyDescent="0.25">
      <c r="C25" s="25"/>
      <c r="D25" s="25"/>
      <c r="E25" s="25"/>
      <c r="F25" s="25"/>
      <c r="G25" s="17"/>
      <c r="H25" s="17"/>
    </row>
  </sheetData>
  <customSheetViews>
    <customSheetView guid="{BD1D9F7D-9258-4312-9E8A-B0E1A4470B7E}">
      <selection activeCell="A18" sqref="A18:C18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O20"/>
  <sheetViews>
    <sheetView workbookViewId="0">
      <selection activeCell="A18" sqref="A18:C18"/>
    </sheetView>
  </sheetViews>
  <sheetFormatPr defaultColWidth="9" defaultRowHeight="12.75" x14ac:dyDescent="0.25"/>
  <cols>
    <col min="1" max="1" width="4.73046875" style="1" customWidth="1"/>
    <col min="2" max="2" width="14" style="1" customWidth="1"/>
    <col min="3" max="3" width="14.73046875" style="1" bestFit="1" customWidth="1"/>
    <col min="4" max="4" width="17.59765625" style="1" bestFit="1" customWidth="1"/>
    <col min="5" max="5" width="8.59765625" style="1" bestFit="1" customWidth="1"/>
    <col min="6" max="6" width="6.265625" style="1" bestFit="1" customWidth="1"/>
    <col min="7" max="7" width="4.73046875" style="1" customWidth="1"/>
    <col min="8" max="8" width="5.265625" style="1" bestFit="1" customWidth="1"/>
    <col min="9" max="16384" width="9" style="1"/>
  </cols>
  <sheetData>
    <row r="1" spans="1:15" x14ac:dyDescent="0.25">
      <c r="A1" s="1" t="s">
        <v>114</v>
      </c>
    </row>
    <row r="2" spans="1:15" ht="13.15" thickBot="1" x14ac:dyDescent="0.3"/>
    <row r="3" spans="1:15" ht="14.65" thickBot="1" x14ac:dyDescent="0.3">
      <c r="A3" s="13" t="s">
        <v>27</v>
      </c>
      <c r="B3" s="14" t="s">
        <v>28</v>
      </c>
      <c r="C3" s="14" t="s">
        <v>46</v>
      </c>
      <c r="D3" s="14" t="s">
        <v>17</v>
      </c>
      <c r="E3" s="14" t="s">
        <v>47</v>
      </c>
      <c r="F3" s="14" t="s">
        <v>48</v>
      </c>
      <c r="G3" s="14" t="s">
        <v>51</v>
      </c>
      <c r="H3" s="15" t="s">
        <v>0</v>
      </c>
    </row>
    <row r="5" spans="1:15" x14ac:dyDescent="0.25">
      <c r="B5" s="3" t="str">
        <f>印刷用!H10</f>
        <v/>
      </c>
      <c r="C5" s="25" t="e">
        <f>INDEX(#REF!,$O5,1)</f>
        <v>#REF!</v>
      </c>
      <c r="D5" s="25" t="e">
        <f>INDEX(#REF!,$O5,1)</f>
        <v>#REF!</v>
      </c>
      <c r="E5" s="25" t="e">
        <f>INDEX(#REF!,$O5,1)</f>
        <v>#REF!</v>
      </c>
      <c r="F5" s="25" t="e">
        <f>INDEX(#REF!,$O5,1)&amp;INDEX(#REF!,$O5,1)</f>
        <v>#REF!</v>
      </c>
      <c r="G5" s="17"/>
      <c r="H5" s="17" t="str">
        <f>IF(印刷用!AL37="","",印刷用!AL37)</f>
        <v/>
      </c>
      <c r="O5" s="1" t="e">
        <f>MATCH(LARGE(#REF!,#REF!),#REF!,0)</f>
        <v>#REF!</v>
      </c>
    </row>
    <row r="6" spans="1:15" x14ac:dyDescent="0.25">
      <c r="C6" s="25" t="e">
        <f>INDEX(#REF!,$O6,1)</f>
        <v>#REF!</v>
      </c>
      <c r="D6" s="25" t="e">
        <f>INDEX(#REF!,$O6,1)</f>
        <v>#REF!</v>
      </c>
      <c r="E6" s="25" t="e">
        <f>INDEX(#REF!,$O6,1)</f>
        <v>#REF!</v>
      </c>
      <c r="F6" s="25" t="e">
        <f>INDEX(#REF!,$O6,1)&amp;INDEX(#REF!,$O6,1)</f>
        <v>#REF!</v>
      </c>
      <c r="G6" s="17"/>
      <c r="H6" s="17" t="str">
        <f>IF(印刷用!AL38="","",印刷用!AL38)</f>
        <v/>
      </c>
      <c r="O6" s="1" t="e">
        <f>MATCH(LARGE(#REF!,#REF!),#REF!,0)</f>
        <v>#REF!</v>
      </c>
    </row>
    <row r="7" spans="1:15" x14ac:dyDescent="0.25">
      <c r="C7" s="25" t="e">
        <f>INDEX(#REF!,$O7,1)</f>
        <v>#REF!</v>
      </c>
      <c r="D7" s="25" t="e">
        <f>INDEX(#REF!,$O7,1)</f>
        <v>#REF!</v>
      </c>
      <c r="E7" s="25" t="e">
        <f>INDEX(#REF!,$O7,1)</f>
        <v>#REF!</v>
      </c>
      <c r="F7" s="25" t="e">
        <f>INDEX(#REF!,$O7,1)&amp;INDEX(#REF!,$O7,1)</f>
        <v>#REF!</v>
      </c>
      <c r="G7" s="17"/>
      <c r="H7" s="17" t="str">
        <f>IF(印刷用!AL39="","",印刷用!AL39)</f>
        <v/>
      </c>
      <c r="O7" s="1" t="e">
        <f>MATCH(LARGE(#REF!,#REF!),#REF!,0)</f>
        <v>#REF!</v>
      </c>
    </row>
    <row r="8" spans="1:15" x14ac:dyDescent="0.25">
      <c r="C8" s="25" t="e">
        <f>INDEX(#REF!,$O8,1)</f>
        <v>#REF!</v>
      </c>
      <c r="D8" s="25" t="e">
        <f>INDEX(#REF!,$O8,1)</f>
        <v>#REF!</v>
      </c>
      <c r="E8" s="25" t="e">
        <f>INDEX(#REF!,$O8,1)</f>
        <v>#REF!</v>
      </c>
      <c r="F8" s="25" t="e">
        <f>INDEX(#REF!,$O8,1)&amp;INDEX(#REF!,$O8,1)</f>
        <v>#REF!</v>
      </c>
      <c r="G8" s="17"/>
      <c r="H8" s="17" t="str">
        <f>IF(印刷用!AL42="","",印刷用!AL42)</f>
        <v/>
      </c>
      <c r="O8" s="1" t="e">
        <f>MATCH(LARGE(#REF!,#REF!),#REF!,0)</f>
        <v>#REF!</v>
      </c>
    </row>
    <row r="9" spans="1:15" x14ac:dyDescent="0.25">
      <c r="C9" s="25" t="e">
        <f>INDEX(#REF!,$O9,1)</f>
        <v>#REF!</v>
      </c>
      <c r="D9" s="25" t="e">
        <f>INDEX(#REF!,$O9,1)</f>
        <v>#REF!</v>
      </c>
      <c r="E9" s="25" t="e">
        <f>INDEX(#REF!,$O9,1)</f>
        <v>#REF!</v>
      </c>
      <c r="F9" s="25" t="e">
        <f>INDEX(#REF!,$O9,1)&amp;INDEX(#REF!,$O9,1)</f>
        <v>#REF!</v>
      </c>
      <c r="G9" s="17"/>
      <c r="H9" s="17" t="str">
        <f>IF(印刷用!AL43="","",印刷用!AL43)</f>
        <v/>
      </c>
      <c r="O9" s="1" t="e">
        <f>MATCH(LARGE(#REF!,#REF!),#REF!,0)</f>
        <v>#REF!</v>
      </c>
    </row>
    <row r="10" spans="1:15" x14ac:dyDescent="0.25">
      <c r="C10" s="25" t="e">
        <f>INDEX(#REF!,$O10,1)</f>
        <v>#REF!</v>
      </c>
      <c r="D10" s="25" t="e">
        <f>INDEX(#REF!,$O10,1)</f>
        <v>#REF!</v>
      </c>
      <c r="E10" s="25" t="e">
        <f>INDEX(#REF!,$O10,1)</f>
        <v>#REF!</v>
      </c>
      <c r="F10" s="25" t="e">
        <f>INDEX(#REF!,$O10,1)&amp;INDEX(#REF!,$O10,1)</f>
        <v>#REF!</v>
      </c>
      <c r="G10" s="17"/>
      <c r="H10" s="17" t="str">
        <f>IF(印刷用!W44="","",印刷用!W44)</f>
        <v/>
      </c>
      <c r="O10" s="1" t="e">
        <f>MATCH(LARGE(#REF!,#REF!),#REF!,0)</f>
        <v>#REF!</v>
      </c>
    </row>
    <row r="11" spans="1:15" x14ac:dyDescent="0.25">
      <c r="C11" s="25" t="e">
        <f>INDEX(#REF!,$O11,1)</f>
        <v>#REF!</v>
      </c>
      <c r="D11" s="25" t="e">
        <f>INDEX(#REF!,$O11,1)</f>
        <v>#REF!</v>
      </c>
      <c r="E11" s="25" t="e">
        <f>INDEX(#REF!,$O11,1)</f>
        <v>#REF!</v>
      </c>
      <c r="F11" s="25" t="e">
        <f>INDEX(#REF!,$O11,1)&amp;INDEX(#REF!,$O11,1)</f>
        <v>#REF!</v>
      </c>
      <c r="G11" s="17"/>
      <c r="H11" s="17" t="str">
        <f>IF(印刷用!AL45="","",印刷用!AL45)</f>
        <v/>
      </c>
      <c r="O11" s="1" t="e">
        <f>MATCH(LARGE(#REF!,#REF!),#REF!,0)</f>
        <v>#REF!</v>
      </c>
    </row>
    <row r="12" spans="1:15" x14ac:dyDescent="0.25">
      <c r="C12" s="25" t="e">
        <f>INDEX(#REF!,$O12,1)</f>
        <v>#REF!</v>
      </c>
      <c r="D12" s="25" t="e">
        <f>INDEX(#REF!,$O12,1)</f>
        <v>#REF!</v>
      </c>
      <c r="E12" s="25" t="e">
        <f>INDEX(#REF!,$O12,1)</f>
        <v>#REF!</v>
      </c>
      <c r="F12" s="25" t="e">
        <f>INDEX(#REF!,$O12,1)&amp;INDEX(#REF!,$O12,1)</f>
        <v>#REF!</v>
      </c>
      <c r="G12" s="17"/>
      <c r="H12" s="17" t="str">
        <f>IF(印刷用!AL46="","",印刷用!AL46)</f>
        <v/>
      </c>
      <c r="O12" s="1" t="e">
        <f>MATCH(LARGE(#REF!,#REF!),#REF!,0)</f>
        <v>#REF!</v>
      </c>
    </row>
    <row r="13" spans="1:15" x14ac:dyDescent="0.25">
      <c r="C13" s="25" t="e">
        <f>INDEX(#REF!,$O13,1)</f>
        <v>#REF!</v>
      </c>
      <c r="D13" s="25" t="e">
        <f>INDEX(#REF!,$O13,1)</f>
        <v>#REF!</v>
      </c>
      <c r="E13" s="25" t="e">
        <f>INDEX(#REF!,$O13,1)</f>
        <v>#REF!</v>
      </c>
      <c r="F13" s="25" t="e">
        <f>INDEX(#REF!,$O13,1)&amp;INDEX(#REF!,$O13,1)</f>
        <v>#REF!</v>
      </c>
      <c r="G13" s="17"/>
      <c r="H13" s="17" t="str">
        <f>IF(印刷用!AL47="","",印刷用!AL47)</f>
        <v/>
      </c>
      <c r="O13" s="1" t="e">
        <f>MATCH(LARGE(#REF!,#REF!),#REF!,0)</f>
        <v>#REF!</v>
      </c>
    </row>
    <row r="14" spans="1:15" x14ac:dyDescent="0.25">
      <c r="C14" s="25" t="e">
        <f>INDEX(#REF!,$O14,1)</f>
        <v>#REF!</v>
      </c>
      <c r="D14" s="25" t="e">
        <f>INDEX(#REF!,$O14,1)</f>
        <v>#REF!</v>
      </c>
      <c r="E14" s="25" t="e">
        <f>INDEX(#REF!,$O14,1)</f>
        <v>#REF!</v>
      </c>
      <c r="F14" s="25" t="e">
        <f>INDEX(#REF!,$O14,1)&amp;INDEX(#REF!,$O14,1)</f>
        <v>#REF!</v>
      </c>
      <c r="G14" s="17"/>
      <c r="H14" s="17" t="str">
        <f>IF(印刷用!AL48="","",印刷用!AL48)</f>
        <v/>
      </c>
      <c r="O14" s="1" t="e">
        <f>MATCH(LARGE(#REF!,#REF!),#REF!,0)</f>
        <v>#REF!</v>
      </c>
    </row>
    <row r="15" spans="1:15" x14ac:dyDescent="0.25">
      <c r="C15" s="25" t="e">
        <f>INDEX(#REF!,$O15,1)</f>
        <v>#REF!</v>
      </c>
      <c r="D15" s="25" t="e">
        <f>INDEX(#REF!,$O15,1)</f>
        <v>#REF!</v>
      </c>
      <c r="E15" s="25" t="e">
        <f>INDEX(#REF!,$O15,1)</f>
        <v>#REF!</v>
      </c>
      <c r="F15" s="25" t="e">
        <f>INDEX(#REF!,$O15,1)&amp;INDEX(#REF!,$O15,1)</f>
        <v>#REF!</v>
      </c>
      <c r="G15" s="17"/>
      <c r="H15" s="17" t="str">
        <f>IF(印刷用!AL49="","",印刷用!AL49)</f>
        <v/>
      </c>
      <c r="O15" s="1" t="e">
        <f>MATCH(LARGE(#REF!,#REF!),#REF!,0)</f>
        <v>#REF!</v>
      </c>
    </row>
    <row r="16" spans="1:15" x14ac:dyDescent="0.25">
      <c r="C16" s="25" t="e">
        <f>INDEX(#REF!,$O16,1)</f>
        <v>#REF!</v>
      </c>
      <c r="D16" s="25" t="e">
        <f>INDEX(#REF!,$O16,1)</f>
        <v>#REF!</v>
      </c>
      <c r="E16" s="25" t="e">
        <f>INDEX(#REF!,$O16,1)</f>
        <v>#REF!</v>
      </c>
      <c r="F16" s="25" t="e">
        <f>INDEX(#REF!,$O16,1)&amp;INDEX(#REF!,$O16,1)</f>
        <v>#REF!</v>
      </c>
      <c r="G16" s="17"/>
      <c r="H16" s="17" t="str">
        <f>IF(印刷用!AL50="","",印刷用!AL50)</f>
        <v/>
      </c>
      <c r="O16" s="1" t="e">
        <f>MATCH(LARGE(#REF!,#REF!),#REF!,0)</f>
        <v>#REF!</v>
      </c>
    </row>
    <row r="17" spans="3:15" x14ac:dyDescent="0.25">
      <c r="C17" s="25" t="e">
        <f>INDEX(#REF!,$O17,1)</f>
        <v>#REF!</v>
      </c>
      <c r="D17" s="25" t="e">
        <f>INDEX(#REF!,$O17,1)</f>
        <v>#REF!</v>
      </c>
      <c r="E17" s="25" t="e">
        <f>INDEX(#REF!,$O17,1)</f>
        <v>#REF!</v>
      </c>
      <c r="F17" s="25" t="e">
        <f>INDEX(#REF!,$O17,1)&amp;INDEX(#REF!,$O17,1)</f>
        <v>#REF!</v>
      </c>
      <c r="G17" s="17"/>
      <c r="H17" s="17" t="str">
        <f>IF(印刷用!AL51="","",印刷用!AL51)</f>
        <v/>
      </c>
      <c r="O17" s="1" t="e">
        <f>MATCH(LARGE(#REF!,#REF!),#REF!,0)</f>
        <v>#REF!</v>
      </c>
    </row>
    <row r="18" spans="3:15" x14ac:dyDescent="0.25">
      <c r="C18" s="25" t="e">
        <f>INDEX(#REF!,$O18,1)</f>
        <v>#REF!</v>
      </c>
      <c r="D18" s="25" t="e">
        <f>INDEX(#REF!,$O18,1)</f>
        <v>#REF!</v>
      </c>
      <c r="E18" s="25" t="e">
        <f>INDEX(#REF!,$O18,1)</f>
        <v>#REF!</v>
      </c>
      <c r="F18" s="25" t="e">
        <f>INDEX(#REF!,$O18,1)&amp;INDEX(#REF!,$O18,1)</f>
        <v>#REF!</v>
      </c>
      <c r="G18" s="17"/>
      <c r="H18" s="17" t="str">
        <f>IF(印刷用!AL52="","",印刷用!AL52)</f>
        <v/>
      </c>
      <c r="O18" s="1" t="e">
        <f>MATCH(LARGE(#REF!,#REF!),#REF!,0)</f>
        <v>#REF!</v>
      </c>
    </row>
    <row r="19" spans="3:15" x14ac:dyDescent="0.25">
      <c r="C19" s="25" t="e">
        <f>INDEX(#REF!,$O19,1)</f>
        <v>#REF!</v>
      </c>
      <c r="D19" s="25" t="e">
        <f>INDEX(#REF!,$O19,1)</f>
        <v>#REF!</v>
      </c>
      <c r="E19" s="25" t="e">
        <f>INDEX(#REF!,$O19,1)</f>
        <v>#REF!</v>
      </c>
      <c r="F19" s="25" t="e">
        <f>INDEX(#REF!,$O19,1)&amp;INDEX(#REF!,$O19,1)</f>
        <v>#REF!</v>
      </c>
      <c r="G19" s="17"/>
      <c r="H19" s="17" t="str">
        <f>IF(印刷用!AL53="","",印刷用!AL53)</f>
        <v/>
      </c>
      <c r="O19" s="1" t="e">
        <f>MATCH(LARGE(#REF!,#REF!),#REF!,0)</f>
        <v>#REF!</v>
      </c>
    </row>
    <row r="20" spans="3:15" x14ac:dyDescent="0.25">
      <c r="C20" s="25"/>
      <c r="D20" s="25"/>
      <c r="E20" s="25"/>
      <c r="F20" s="25"/>
      <c r="G20" s="17"/>
      <c r="H20" s="17" t="str">
        <f>IF(印刷用!AL54="","",印刷用!AL54)</f>
        <v/>
      </c>
    </row>
  </sheetData>
  <customSheetViews>
    <customSheetView guid="{BD1D9F7D-9258-4312-9E8A-B0E1A4470B7E}">
      <selection activeCell="L17" sqref="L17:L18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281E-F025-40E5-AC9C-BB2A2873A592}">
  <sheetPr>
    <tabColor rgb="FFFFFF00"/>
    <pageSetUpPr autoPageBreaks="0" fitToPage="1"/>
  </sheetPr>
  <dimension ref="B2:T241"/>
  <sheetViews>
    <sheetView view="pageBreakPreview" zoomScale="115" zoomScaleNormal="100" zoomScaleSheetLayoutView="115" workbookViewId="0">
      <selection activeCell="J5" sqref="J5"/>
    </sheetView>
  </sheetViews>
  <sheetFormatPr defaultRowHeight="12.75" x14ac:dyDescent="0.25"/>
  <cols>
    <col min="1" max="1" width="2" customWidth="1"/>
    <col min="2" max="2" width="18" bestFit="1" customWidth="1"/>
    <col min="3" max="3" width="55.1328125" customWidth="1"/>
    <col min="4" max="4" width="4.265625" customWidth="1"/>
    <col min="5" max="5" width="9.06640625" style="2"/>
    <col min="6" max="6" width="20.1328125" customWidth="1"/>
    <col min="7" max="7" width="21.73046875" customWidth="1"/>
    <col min="9" max="9" width="5.265625" customWidth="1"/>
    <col min="10" max="10" width="4.86328125" customWidth="1"/>
    <col min="11" max="11" width="5.265625" bestFit="1" customWidth="1"/>
    <col min="12" max="12" width="6.59765625" customWidth="1"/>
    <col min="14" max="18" width="9" hidden="1" customWidth="1"/>
  </cols>
  <sheetData>
    <row r="2" spans="2:20" ht="22.5" customHeight="1" x14ac:dyDescent="0.25">
      <c r="B2" s="89" t="s">
        <v>70</v>
      </c>
      <c r="C2" s="89"/>
      <c r="E2" s="90" t="s">
        <v>64</v>
      </c>
      <c r="F2" s="90"/>
      <c r="G2" s="90"/>
      <c r="H2" s="90"/>
      <c r="I2" s="90"/>
      <c r="J2" s="90"/>
      <c r="K2" s="90"/>
      <c r="L2" s="90"/>
      <c r="O2" s="2" t="s">
        <v>86</v>
      </c>
      <c r="P2" s="2"/>
      <c r="Q2" s="2"/>
      <c r="R2" s="2"/>
      <c r="S2" s="2"/>
      <c r="T2" s="2"/>
    </row>
    <row r="3" spans="2:20" ht="16.5" customHeight="1" x14ac:dyDescent="0.25">
      <c r="B3" s="21" t="s">
        <v>61</v>
      </c>
      <c r="C3" s="29" t="s">
        <v>88</v>
      </c>
      <c r="E3" s="22" t="s">
        <v>72</v>
      </c>
      <c r="F3" s="22" t="s">
        <v>65</v>
      </c>
      <c r="G3" s="22" t="s">
        <v>50</v>
      </c>
      <c r="H3" s="22" t="s">
        <v>66</v>
      </c>
      <c r="I3" s="90" t="s">
        <v>20</v>
      </c>
      <c r="J3" s="90"/>
      <c r="K3" s="22" t="s">
        <v>9</v>
      </c>
      <c r="L3" s="22" t="s">
        <v>0</v>
      </c>
      <c r="N3" s="24" t="s">
        <v>94</v>
      </c>
      <c r="O3" s="2" t="str">
        <f>IF(C3="",1,"")</f>
        <v/>
      </c>
      <c r="P3" s="2" t="s">
        <v>95</v>
      </c>
      <c r="Q3" s="2" t="s">
        <v>96</v>
      </c>
      <c r="R3" s="2" t="s">
        <v>97</v>
      </c>
      <c r="S3" s="2"/>
      <c r="T3" s="2"/>
    </row>
    <row r="4" spans="2:20" s="20" customFormat="1" ht="16.5" customHeight="1" x14ac:dyDescent="0.25">
      <c r="B4" s="21" t="s">
        <v>62</v>
      </c>
      <c r="C4" s="29" t="s">
        <v>87</v>
      </c>
      <c r="E4" s="29">
        <v>1</v>
      </c>
      <c r="F4" s="29" t="s">
        <v>98</v>
      </c>
      <c r="G4" s="29" t="s">
        <v>99</v>
      </c>
      <c r="H4" s="29">
        <v>1</v>
      </c>
      <c r="I4" s="29">
        <v>20</v>
      </c>
      <c r="J4" s="22" t="str">
        <f t="shared" ref="J4:J8" si="0">IF(COUNT(I4)=1,"級",IF(COUNTBLANK(I4)=1,"","段"))</f>
        <v>級</v>
      </c>
      <c r="K4" s="29" t="s">
        <v>57</v>
      </c>
      <c r="L4" s="29"/>
      <c r="N4" s="20">
        <f>IFERROR(VLOOKUP(I4,$D$214:$G$239,4,FALSE)+H4,"")</f>
        <v>11</v>
      </c>
      <c r="O4" s="2" t="str">
        <f>IF(OR(C4="",LEN(C4)&gt;5),1,"")</f>
        <v/>
      </c>
      <c r="P4" s="23" t="str">
        <f>IF(F4="","",IF(LEN(F4)-LEN(SUBSTITUTE(F4,"　",""))=1,"",1))</f>
        <v/>
      </c>
      <c r="Q4" s="23" t="str">
        <f>IF(G4="","",IF(LEN(G4)-LEN(SUBSTITUTE(G4,"　",""))=1,"",1))</f>
        <v/>
      </c>
      <c r="R4" s="23" t="str">
        <f t="shared" ref="R4:R10" si="1">IF(AND(COUNTA(F4:I4,K4)&gt;0,COUNTA(F4:K4)&lt;6),1,"")</f>
        <v/>
      </c>
      <c r="S4" s="23"/>
      <c r="T4" s="23"/>
    </row>
    <row r="5" spans="2:20" s="20" customFormat="1" ht="16.5" customHeight="1" x14ac:dyDescent="0.25">
      <c r="B5" s="21" t="s">
        <v>3</v>
      </c>
      <c r="C5" s="29" t="s">
        <v>90</v>
      </c>
      <c r="E5" s="29">
        <v>2</v>
      </c>
      <c r="F5" s="29" t="s">
        <v>106</v>
      </c>
      <c r="G5" s="29" t="s">
        <v>107</v>
      </c>
      <c r="H5" s="29">
        <v>3</v>
      </c>
      <c r="I5" s="29" t="s">
        <v>56</v>
      </c>
      <c r="J5" s="22" t="str">
        <f t="shared" si="0"/>
        <v>段</v>
      </c>
      <c r="K5" s="29" t="s">
        <v>58</v>
      </c>
      <c r="L5" s="29"/>
      <c r="N5" s="20">
        <f t="shared" ref="N5:N10" si="2">IFERROR(VLOOKUP(I5,$D$214:$G$239,4,FALSE)+H5,"")</f>
        <v>213</v>
      </c>
      <c r="O5" s="2" t="str">
        <f>IF(C5="",1,"")</f>
        <v/>
      </c>
      <c r="P5" s="23">
        <f t="shared" ref="P5:Q10" si="3">IF(F5="","",IF(LEN(F5)-LEN(SUBSTITUTE(F5,"　",""))=1,"",1))</f>
        <v>1</v>
      </c>
      <c r="Q5" s="23" t="str">
        <f t="shared" si="3"/>
        <v/>
      </c>
      <c r="R5" s="23" t="str">
        <f t="shared" si="1"/>
        <v/>
      </c>
      <c r="S5" s="23"/>
      <c r="T5" s="23"/>
    </row>
    <row r="6" spans="2:20" s="20" customFormat="1" ht="16.5" customHeight="1" x14ac:dyDescent="0.25">
      <c r="B6" s="21" t="s">
        <v>63</v>
      </c>
      <c r="C6" s="29" t="s">
        <v>89</v>
      </c>
      <c r="E6" s="29">
        <v>3</v>
      </c>
      <c r="F6" s="29" t="s">
        <v>100</v>
      </c>
      <c r="G6" s="29" t="s">
        <v>101</v>
      </c>
      <c r="H6" s="29">
        <v>2</v>
      </c>
      <c r="I6" s="29" t="s">
        <v>59</v>
      </c>
      <c r="J6" s="22" t="str">
        <f t="shared" si="0"/>
        <v>段</v>
      </c>
      <c r="K6" s="29" t="s">
        <v>57</v>
      </c>
      <c r="L6" s="29"/>
      <c r="N6" s="20">
        <f t="shared" si="2"/>
        <v>232</v>
      </c>
      <c r="O6" s="2" t="str">
        <f>IF(C6="",1,"")</f>
        <v/>
      </c>
      <c r="P6" s="23" t="str">
        <f t="shared" si="3"/>
        <v/>
      </c>
      <c r="Q6" s="23">
        <f t="shared" si="3"/>
        <v>1</v>
      </c>
      <c r="R6" s="23" t="str">
        <f t="shared" si="1"/>
        <v/>
      </c>
      <c r="S6" s="23"/>
      <c r="T6" s="23"/>
    </row>
    <row r="7" spans="2:20" s="20" customFormat="1" ht="16.5" customHeight="1" x14ac:dyDescent="0.25">
      <c r="B7" s="21" t="s">
        <v>12</v>
      </c>
      <c r="C7" s="29" t="s">
        <v>91</v>
      </c>
      <c r="E7" s="29">
        <v>4</v>
      </c>
      <c r="F7" s="29" t="s">
        <v>102</v>
      </c>
      <c r="G7" s="29" t="s">
        <v>103</v>
      </c>
      <c r="H7" s="29">
        <v>1</v>
      </c>
      <c r="I7" s="29">
        <v>10</v>
      </c>
      <c r="J7" s="22" t="str">
        <f t="shared" si="0"/>
        <v>級</v>
      </c>
      <c r="K7" s="29"/>
      <c r="L7" s="29"/>
      <c r="N7" s="20">
        <f t="shared" si="2"/>
        <v>111</v>
      </c>
      <c r="O7" s="2" t="str">
        <f>IF(C7="",1,"")</f>
        <v/>
      </c>
      <c r="P7" s="23" t="str">
        <f t="shared" si="3"/>
        <v/>
      </c>
      <c r="Q7" s="23" t="str">
        <f t="shared" si="3"/>
        <v/>
      </c>
      <c r="R7" s="23">
        <f t="shared" si="1"/>
        <v>1</v>
      </c>
      <c r="S7" s="23"/>
      <c r="T7" s="23"/>
    </row>
    <row r="8" spans="2:20" s="20" customFormat="1" ht="16.5" customHeight="1" x14ac:dyDescent="0.25">
      <c r="B8" s="21" t="s">
        <v>13</v>
      </c>
      <c r="C8" s="29"/>
      <c r="E8" s="29">
        <v>5</v>
      </c>
      <c r="F8" s="29"/>
      <c r="G8" s="29"/>
      <c r="H8" s="29"/>
      <c r="I8" s="29"/>
      <c r="J8" s="22" t="str">
        <f t="shared" si="0"/>
        <v/>
      </c>
      <c r="K8" s="29"/>
      <c r="L8" s="29"/>
      <c r="N8" s="20" t="str">
        <f t="shared" si="2"/>
        <v/>
      </c>
      <c r="O8" s="2">
        <f>IF(C8="",1,"")</f>
        <v>1</v>
      </c>
      <c r="P8" s="23" t="str">
        <f t="shared" si="3"/>
        <v/>
      </c>
      <c r="Q8" s="23" t="str">
        <f t="shared" si="3"/>
        <v/>
      </c>
      <c r="R8" s="23" t="str">
        <f t="shared" si="1"/>
        <v/>
      </c>
      <c r="S8" s="23"/>
      <c r="T8" s="23"/>
    </row>
    <row r="9" spans="2:20" s="20" customFormat="1" ht="16.5" customHeight="1" x14ac:dyDescent="0.25">
      <c r="B9" s="21" t="s">
        <v>14</v>
      </c>
      <c r="C9" s="29" t="s">
        <v>92</v>
      </c>
      <c r="E9" s="30"/>
      <c r="F9" s="30"/>
      <c r="G9" s="30"/>
      <c r="H9" s="30"/>
      <c r="I9" s="30"/>
      <c r="J9" s="23"/>
      <c r="K9" s="30"/>
      <c r="L9" s="30"/>
      <c r="N9" s="20" t="str">
        <f t="shared" si="2"/>
        <v/>
      </c>
      <c r="O9" s="23" t="str">
        <f>IF(LEN(C9)-LEN(SUBSTITUTE(C9,"　",""))=1,"",1)</f>
        <v/>
      </c>
      <c r="P9" s="23" t="str">
        <f t="shared" si="3"/>
        <v/>
      </c>
      <c r="Q9" s="23" t="str">
        <f t="shared" si="3"/>
        <v/>
      </c>
      <c r="R9" s="23" t="str">
        <f t="shared" si="1"/>
        <v/>
      </c>
      <c r="S9" s="23"/>
      <c r="T9" s="23"/>
    </row>
    <row r="10" spans="2:20" s="20" customFormat="1" ht="16.5" customHeight="1" x14ac:dyDescent="0.25">
      <c r="B10" s="21" t="s">
        <v>15</v>
      </c>
      <c r="C10" s="29" t="s">
        <v>93</v>
      </c>
      <c r="E10" s="30"/>
      <c r="F10" s="30"/>
      <c r="G10" s="30"/>
      <c r="H10" s="30"/>
      <c r="I10" s="30"/>
      <c r="J10" s="23"/>
      <c r="K10" s="30"/>
      <c r="L10" s="30"/>
      <c r="N10" s="20" t="str">
        <f t="shared" si="2"/>
        <v/>
      </c>
      <c r="O10" s="23" t="str">
        <f>IF(C10="","",IF(LEN(C10)-LEN(SUBSTITUTE(C10,"　",""))=1,"",1))</f>
        <v/>
      </c>
      <c r="P10" s="23" t="str">
        <f t="shared" si="3"/>
        <v/>
      </c>
      <c r="Q10" s="23" t="str">
        <f t="shared" si="3"/>
        <v/>
      </c>
      <c r="R10" s="23" t="str">
        <f t="shared" si="1"/>
        <v/>
      </c>
      <c r="S10" s="23"/>
      <c r="T10" s="23"/>
    </row>
    <row r="11" spans="2:20" ht="16.5" customHeight="1" x14ac:dyDescent="0.25">
      <c r="E11" s="72" t="s">
        <v>71</v>
      </c>
      <c r="F11" s="86"/>
      <c r="G11" s="86"/>
      <c r="H11" s="86"/>
      <c r="I11" s="86"/>
      <c r="J11" s="86"/>
      <c r="K11" s="87"/>
      <c r="L11" s="30"/>
      <c r="N11" s="20" t="str">
        <f>IFERROR(VLOOKUP(#REF!,$D$214:$G$239,4,FALSE)+#REF!,"")</f>
        <v/>
      </c>
      <c r="P11" s="23" t="e">
        <f>IF(#REF!="","",IF(LEN(#REF!)-LEN(SUBSTITUTE(#REF!,"　",""))=1,"",1))</f>
        <v>#REF!</v>
      </c>
      <c r="Q11" s="23" t="e">
        <f>IF(#REF!="","",IF(LEN(#REF!)-LEN(SUBSTITUTE(#REF!,"　",""))=1,"",1))</f>
        <v>#REF!</v>
      </c>
      <c r="R11" s="23">
        <f>IF(AND(COUNTA(#REF!,#REF!)&gt;0,COUNTA(#REF!)&lt;6),1,"")</f>
        <v>1</v>
      </c>
    </row>
    <row r="12" spans="2:20" ht="16.5" customHeight="1" x14ac:dyDescent="0.25">
      <c r="B12" s="91" t="s">
        <v>85</v>
      </c>
      <c r="C12" s="91"/>
      <c r="E12" s="29" t="s">
        <v>72</v>
      </c>
      <c r="F12" s="29" t="s">
        <v>65</v>
      </c>
      <c r="G12" s="29" t="s">
        <v>50</v>
      </c>
      <c r="H12" s="29" t="s">
        <v>66</v>
      </c>
      <c r="I12" s="88" t="s">
        <v>20</v>
      </c>
      <c r="J12" s="88"/>
      <c r="K12" s="29" t="s">
        <v>0</v>
      </c>
      <c r="L12" s="30"/>
      <c r="N12" s="20" t="str">
        <f>IFERROR(VLOOKUP(#REF!,$D$214:$G$239,4,FALSE)+#REF!,"")</f>
        <v/>
      </c>
      <c r="P12" s="23" t="e">
        <f>IF(#REF!="","",IF(LEN(#REF!)-LEN(SUBSTITUTE(#REF!,"　",""))=1,"",1))</f>
        <v>#REF!</v>
      </c>
      <c r="Q12" s="23" t="e">
        <f>IF(#REF!="","",IF(LEN(#REF!)-LEN(SUBSTITUTE(#REF!,"　",""))=1,"",1))</f>
        <v>#REF!</v>
      </c>
      <c r="R12" s="23">
        <f>IF(AND(COUNTA(#REF!,#REF!)&gt;0,COUNTA(#REF!)&lt;6),1,"")</f>
        <v>1</v>
      </c>
    </row>
    <row r="13" spans="2:20" ht="16.5" customHeight="1" x14ac:dyDescent="0.25">
      <c r="B13" s="21" t="s">
        <v>76</v>
      </c>
      <c r="C13" s="29" t="s">
        <v>80</v>
      </c>
      <c r="E13" s="29">
        <v>1</v>
      </c>
      <c r="F13" s="29" t="s">
        <v>104</v>
      </c>
      <c r="G13" s="29" t="s">
        <v>105</v>
      </c>
      <c r="H13" s="29">
        <v>2</v>
      </c>
      <c r="I13" s="29" t="s">
        <v>56</v>
      </c>
      <c r="J13" s="22" t="str">
        <f>IF(COUNT(I13)=1,"級",IF(COUNTBLANK(I13)=1,"","段"))</f>
        <v>段</v>
      </c>
      <c r="K13" s="29"/>
      <c r="L13" s="30"/>
      <c r="N13" s="20" t="str">
        <f>IFERROR(VLOOKUP(#REF!,$D$214:$G$239,4,FALSE)+#REF!,"")</f>
        <v/>
      </c>
      <c r="O13">
        <f>IFERROR(VLOOKUP(C13,$H$214:$I$217,2,FALSE),"")</f>
        <v>3</v>
      </c>
      <c r="P13" s="23"/>
      <c r="Q13" s="23"/>
      <c r="R13" s="23"/>
    </row>
    <row r="14" spans="2:20" ht="16.5" customHeight="1" x14ac:dyDescent="0.25">
      <c r="B14" s="21" t="s">
        <v>77</v>
      </c>
      <c r="C14" s="29" t="s">
        <v>81</v>
      </c>
      <c r="E14" s="29">
        <v>2</v>
      </c>
      <c r="F14" s="29" t="s">
        <v>108</v>
      </c>
      <c r="G14" s="29" t="s">
        <v>109</v>
      </c>
      <c r="H14" s="29">
        <v>3</v>
      </c>
      <c r="I14" s="29" t="s">
        <v>59</v>
      </c>
      <c r="J14" s="22" t="str">
        <f>IF(COUNT(I14)=1,"級",IF(COUNTBLANK(I14)=1,"","段"))</f>
        <v>段</v>
      </c>
      <c r="K14" s="29"/>
      <c r="L14" s="30"/>
      <c r="N14" s="20" t="str">
        <f>IFERROR(VLOOKUP(#REF!,$D$214:$G$239,4,FALSE)+#REF!,"")</f>
        <v/>
      </c>
      <c r="O14">
        <f>IFERROR(VLOOKUP(C14,$H$214:$I$217,2,FALSE),"")</f>
        <v>4</v>
      </c>
      <c r="P14" s="23"/>
      <c r="Q14" s="23"/>
      <c r="R14" s="23"/>
    </row>
    <row r="15" spans="2:20" ht="16.5" customHeight="1" x14ac:dyDescent="0.25">
      <c r="E15" s="29">
        <v>3</v>
      </c>
      <c r="F15" s="29"/>
      <c r="G15" s="29"/>
      <c r="H15" s="29"/>
      <c r="I15" s="29"/>
      <c r="J15" s="22" t="str">
        <f>IF(COUNT(I15)=1,"級",IF(COUNTBLANK(I15)=1,"","段"))</f>
        <v/>
      </c>
      <c r="K15" s="29"/>
      <c r="L15" s="30"/>
      <c r="N15" s="20" t="str">
        <f>IFERROR(VLOOKUP(#REF!,$D$214:$G$239,4,FALSE)+#REF!,"")</f>
        <v/>
      </c>
      <c r="P15" s="23" t="e">
        <f>IF(#REF!="","",IF(LEN(#REF!)-LEN(SUBSTITUTE(#REF!,"　",""))=1,"",1))</f>
        <v>#REF!</v>
      </c>
      <c r="Q15" s="23" t="e">
        <f>IF(#REF!="","",IF(LEN(#REF!)-LEN(SUBSTITUTE(#REF!,"　",""))=1,"",1))</f>
        <v>#REF!</v>
      </c>
      <c r="R15" s="23">
        <f>IF(AND(COUNTA(#REF!,#REF!)&gt;0,COUNTA(#REF!)&lt;5),1,"")</f>
        <v>1</v>
      </c>
    </row>
    <row r="16" spans="2:20" ht="16.5" customHeight="1" x14ac:dyDescent="0.25">
      <c r="E16" s="29">
        <v>4</v>
      </c>
      <c r="F16" s="29"/>
      <c r="G16" s="29"/>
      <c r="H16" s="29"/>
      <c r="I16" s="29"/>
      <c r="J16" s="22" t="str">
        <f t="shared" ref="J16:J22" si="4">IF(COUNT(I16)=1,"級",IF(COUNTBLANK(I16)=1,"","段"))</f>
        <v/>
      </c>
      <c r="K16" s="29"/>
      <c r="L16" s="30"/>
      <c r="N16" s="20" t="str">
        <f>IFERROR(VLOOKUP(#REF!,$D$214:$G$239,4,FALSE)+#REF!,"")</f>
        <v/>
      </c>
      <c r="P16" s="23" t="e">
        <f>IF(#REF!="","",IF(LEN(#REF!)-LEN(SUBSTITUTE(#REF!,"　",""))=1,"",1))</f>
        <v>#REF!</v>
      </c>
      <c r="Q16" s="23" t="e">
        <f>IF(#REF!="","",IF(LEN(#REF!)-LEN(SUBSTITUTE(#REF!,"　",""))=1,"",1))</f>
        <v>#REF!</v>
      </c>
      <c r="R16" s="23">
        <f>IF(AND(COUNTA(#REF!,#REF!)&gt;0,COUNTA(#REF!)&lt;5),1,"")</f>
        <v>1</v>
      </c>
    </row>
    <row r="17" spans="5:18" ht="16.5" customHeight="1" x14ac:dyDescent="0.25">
      <c r="E17" s="29">
        <v>5</v>
      </c>
      <c r="F17" s="29"/>
      <c r="G17" s="29"/>
      <c r="H17" s="29"/>
      <c r="I17" s="29"/>
      <c r="J17" s="22" t="str">
        <f t="shared" si="4"/>
        <v/>
      </c>
      <c r="K17" s="29"/>
      <c r="L17" s="30"/>
      <c r="N17" s="20" t="str">
        <f>IFERROR(VLOOKUP(#REF!,$D$214:$G$239,4,FALSE)+#REF!,"")</f>
        <v/>
      </c>
      <c r="P17" s="23" t="e">
        <f>IF(#REF!="","",IF(LEN(#REF!)-LEN(SUBSTITUTE(#REF!,"　",""))=1,"",1))</f>
        <v>#REF!</v>
      </c>
      <c r="Q17" s="23" t="e">
        <f>IF(#REF!="","",IF(LEN(#REF!)-LEN(SUBSTITUTE(#REF!,"　",""))=1,"",1))</f>
        <v>#REF!</v>
      </c>
      <c r="R17" s="23">
        <f>IF(AND(COUNTA(#REF!,#REF!)&gt;0,COUNTA(#REF!)&lt;5),1,"")</f>
        <v>1</v>
      </c>
    </row>
    <row r="18" spans="5:18" ht="16.5" customHeight="1" x14ac:dyDescent="0.25">
      <c r="E18" s="29">
        <v>6</v>
      </c>
      <c r="F18" s="29"/>
      <c r="G18" s="29"/>
      <c r="H18" s="29"/>
      <c r="I18" s="29"/>
      <c r="J18" s="22" t="str">
        <f t="shared" si="4"/>
        <v/>
      </c>
      <c r="K18" s="29"/>
      <c r="L18" s="30"/>
      <c r="N18" s="20" t="str">
        <f>IFERROR(VLOOKUP(#REF!,$D$214:$G$239,4,FALSE)+#REF!,"")</f>
        <v/>
      </c>
      <c r="P18" s="23" t="e">
        <f>IF(#REF!="","",IF(LEN(#REF!)-LEN(SUBSTITUTE(#REF!,"　",""))=1,"",1))</f>
        <v>#REF!</v>
      </c>
      <c r="Q18" s="23" t="e">
        <f>IF(#REF!="","",IF(LEN(#REF!)-LEN(SUBSTITUTE(#REF!,"　",""))=1,"",1))</f>
        <v>#REF!</v>
      </c>
      <c r="R18" s="23">
        <f>IF(AND(COUNTA(#REF!,#REF!)&gt;0,COUNTA(#REF!)&lt;5),1,"")</f>
        <v>1</v>
      </c>
    </row>
    <row r="19" spans="5:18" ht="16.5" customHeight="1" x14ac:dyDescent="0.25">
      <c r="E19" s="29">
        <v>7</v>
      </c>
      <c r="F19" s="29"/>
      <c r="G19" s="29"/>
      <c r="H19" s="29"/>
      <c r="I19" s="29"/>
      <c r="J19" s="22" t="str">
        <f t="shared" si="4"/>
        <v/>
      </c>
      <c r="K19" s="29"/>
      <c r="L19" s="30"/>
      <c r="N19" s="20" t="str">
        <f>IFERROR(VLOOKUP(#REF!,$D$214:$G$239,4,FALSE)+#REF!,"")</f>
        <v/>
      </c>
      <c r="P19" s="23" t="e">
        <f>IF(#REF!="","",IF(LEN(#REF!)-LEN(SUBSTITUTE(#REF!,"　",""))=1,"",1))</f>
        <v>#REF!</v>
      </c>
      <c r="Q19" s="23" t="e">
        <f>IF(#REF!="","",IF(LEN(#REF!)-LEN(SUBSTITUTE(#REF!,"　",""))=1,"",1))</f>
        <v>#REF!</v>
      </c>
      <c r="R19" s="23">
        <f>IF(AND(COUNTA(#REF!,#REF!)&gt;0,COUNTA(#REF!)&lt;5),1,"")</f>
        <v>1</v>
      </c>
    </row>
    <row r="20" spans="5:18" ht="16.5" customHeight="1" x14ac:dyDescent="0.25">
      <c r="E20" s="29">
        <v>8</v>
      </c>
      <c r="F20" s="29"/>
      <c r="G20" s="29"/>
      <c r="H20" s="29"/>
      <c r="I20" s="29"/>
      <c r="J20" s="22" t="str">
        <f t="shared" si="4"/>
        <v/>
      </c>
      <c r="K20" s="29"/>
      <c r="L20" s="30"/>
      <c r="N20" s="20" t="str">
        <f>IFERROR(VLOOKUP(#REF!,$D$214:$G$239,4,FALSE)+#REF!,"")</f>
        <v/>
      </c>
      <c r="P20" s="23" t="e">
        <f>IF(#REF!="","",IF(LEN(#REF!)-LEN(SUBSTITUTE(#REF!,"　",""))=1,"",1))</f>
        <v>#REF!</v>
      </c>
      <c r="Q20" s="23" t="e">
        <f>IF(#REF!="","",IF(LEN(#REF!)-LEN(SUBSTITUTE(#REF!,"　",""))=1,"",1))</f>
        <v>#REF!</v>
      </c>
      <c r="R20" s="23">
        <f>IF(AND(COUNTA(#REF!,#REF!)&gt;0,COUNTA(#REF!)&lt;5),1,"")</f>
        <v>1</v>
      </c>
    </row>
    <row r="21" spans="5:18" ht="16.5" customHeight="1" x14ac:dyDescent="0.25">
      <c r="E21" s="29">
        <v>9</v>
      </c>
      <c r="F21" s="29"/>
      <c r="G21" s="29"/>
      <c r="H21" s="29"/>
      <c r="I21" s="29"/>
      <c r="J21" s="22" t="str">
        <f t="shared" si="4"/>
        <v/>
      </c>
      <c r="K21" s="29"/>
      <c r="L21" s="30"/>
      <c r="N21" s="20" t="str">
        <f>IFERROR(VLOOKUP(#REF!,$D$214:$G$239,4,FALSE)+#REF!,"")</f>
        <v/>
      </c>
      <c r="P21" s="23" t="e">
        <f>IF(#REF!="","",IF(LEN(#REF!)-LEN(SUBSTITUTE(#REF!,"　",""))=1,"",1))</f>
        <v>#REF!</v>
      </c>
      <c r="Q21" s="23" t="e">
        <f>IF(#REF!="","",IF(LEN(#REF!)-LEN(SUBSTITUTE(#REF!,"　",""))=1,"",1))</f>
        <v>#REF!</v>
      </c>
      <c r="R21" s="23">
        <f>IF(AND(COUNTA(#REF!,#REF!)&gt;0,COUNTA(#REF!)&lt;5),1,"")</f>
        <v>1</v>
      </c>
    </row>
    <row r="22" spans="5:18" ht="16.5" customHeight="1" x14ac:dyDescent="0.25">
      <c r="E22" s="29">
        <v>10</v>
      </c>
      <c r="F22" s="29"/>
      <c r="G22" s="29"/>
      <c r="H22" s="29"/>
      <c r="I22" s="29"/>
      <c r="J22" s="22" t="str">
        <f t="shared" si="4"/>
        <v/>
      </c>
      <c r="K22" s="29"/>
      <c r="L22" s="30"/>
      <c r="N22" s="20" t="str">
        <f>IFERROR(VLOOKUP(#REF!,$D$214:$G$239,4,FALSE)+#REF!,"")</f>
        <v/>
      </c>
      <c r="P22" s="23" t="e">
        <f>IF(#REF!="","",IF(LEN(#REF!)-LEN(SUBSTITUTE(#REF!,"　",""))=1,"",1))</f>
        <v>#REF!</v>
      </c>
      <c r="Q22" s="23" t="e">
        <f>IF(#REF!="","",IF(LEN(#REF!)-LEN(SUBSTITUTE(#REF!,"　",""))=1,"",1))</f>
        <v>#REF!</v>
      </c>
      <c r="R22" s="23">
        <f>IF(AND(COUNTA(#REF!,#REF!)&gt;0,COUNTA(#REF!)&lt;5),1,"")</f>
        <v>1</v>
      </c>
    </row>
    <row r="23" spans="5:18" ht="16.5" customHeight="1" x14ac:dyDescent="0.25">
      <c r="E23" s="30"/>
      <c r="F23" s="30"/>
      <c r="G23" s="30"/>
      <c r="H23" s="30"/>
      <c r="I23" s="30"/>
      <c r="J23" s="23"/>
      <c r="K23" s="30"/>
      <c r="L23" s="30"/>
      <c r="N23" s="20" t="str">
        <f t="shared" ref="N23:N36" si="5">IFERROR(VLOOKUP(I11,$D$214:$G$239,4,FALSE)+H11,"")</f>
        <v/>
      </c>
      <c r="P23" s="23"/>
      <c r="Q23" s="23"/>
      <c r="R23" s="23"/>
    </row>
    <row r="24" spans="5:18" ht="16.5" customHeight="1" x14ac:dyDescent="0.25">
      <c r="E24" s="30"/>
      <c r="F24" s="30"/>
      <c r="G24" s="30"/>
      <c r="H24" s="30"/>
      <c r="I24" s="30"/>
      <c r="J24" s="23"/>
      <c r="K24" s="30"/>
      <c r="L24" s="30"/>
      <c r="N24" s="20" t="str">
        <f t="shared" si="5"/>
        <v/>
      </c>
      <c r="P24" s="23"/>
      <c r="Q24" s="23"/>
      <c r="R24" s="23"/>
    </row>
    <row r="25" spans="5:18" ht="16.5" customHeight="1" x14ac:dyDescent="0.25">
      <c r="E25" s="72" t="s">
        <v>73</v>
      </c>
      <c r="F25" s="86"/>
      <c r="G25" s="86"/>
      <c r="H25" s="86"/>
      <c r="I25" s="86"/>
      <c r="J25" s="86"/>
      <c r="K25" s="87"/>
      <c r="L25" s="30"/>
      <c r="N25" s="20">
        <f t="shared" si="5"/>
        <v>212</v>
      </c>
      <c r="P25" s="23" t="str">
        <f t="shared" ref="P25:P36" si="6">IF(F13="","",IF(LEN(F13)-LEN(SUBSTITUTE(F13,"　",""))=1,"",1))</f>
        <v/>
      </c>
      <c r="Q25" s="23" t="str">
        <f t="shared" ref="Q25:Q36" si="7">IF(G13="","",IF(LEN(G13)-LEN(SUBSTITUTE(G13,"　",""))=1,"",1))</f>
        <v/>
      </c>
      <c r="R25" s="23" t="str">
        <f t="shared" ref="R25:R36" si="8">IF(AND(COUNTA(F13:I13,K13)&gt;0,COUNTA(F13:K13)&lt;5),1,"")</f>
        <v/>
      </c>
    </row>
    <row r="26" spans="5:18" ht="16.5" customHeight="1" x14ac:dyDescent="0.25">
      <c r="E26" s="29" t="s">
        <v>72</v>
      </c>
      <c r="F26" s="29" t="s">
        <v>65</v>
      </c>
      <c r="G26" s="29" t="s">
        <v>50</v>
      </c>
      <c r="H26" s="29" t="s">
        <v>66</v>
      </c>
      <c r="I26" s="88" t="s">
        <v>20</v>
      </c>
      <c r="J26" s="88"/>
      <c r="K26" s="29" t="s">
        <v>0</v>
      </c>
      <c r="L26" s="30"/>
      <c r="N26" s="20">
        <f t="shared" si="5"/>
        <v>233</v>
      </c>
      <c r="P26" s="23" t="str">
        <f t="shared" si="6"/>
        <v/>
      </c>
      <c r="Q26" s="23" t="str">
        <f t="shared" si="7"/>
        <v/>
      </c>
      <c r="R26" s="23" t="str">
        <f t="shared" si="8"/>
        <v/>
      </c>
    </row>
    <row r="27" spans="5:18" ht="16.5" customHeight="1" x14ac:dyDescent="0.25">
      <c r="E27" s="29">
        <v>1</v>
      </c>
      <c r="F27" s="29" t="s">
        <v>110</v>
      </c>
      <c r="G27" s="29" t="s">
        <v>111</v>
      </c>
      <c r="H27" s="29">
        <v>1</v>
      </c>
      <c r="I27" s="29">
        <v>10</v>
      </c>
      <c r="J27" s="22" t="str">
        <f>IF(COUNT(I27)=1,"級",IF(COUNTBLANK(I27)=1,"","段"))</f>
        <v>級</v>
      </c>
      <c r="K27" s="29"/>
      <c r="L27" s="30"/>
      <c r="N27" s="20" t="str">
        <f t="shared" si="5"/>
        <v/>
      </c>
      <c r="P27" s="23" t="str">
        <f t="shared" si="6"/>
        <v/>
      </c>
      <c r="Q27" s="23" t="str">
        <f t="shared" si="7"/>
        <v/>
      </c>
      <c r="R27" s="23" t="str">
        <f t="shared" si="8"/>
        <v/>
      </c>
    </row>
    <row r="28" spans="5:18" ht="16.5" customHeight="1" x14ac:dyDescent="0.25">
      <c r="E28" s="29">
        <v>2</v>
      </c>
      <c r="F28" s="29"/>
      <c r="G28" s="29"/>
      <c r="H28" s="29"/>
      <c r="I28" s="29"/>
      <c r="J28" s="22" t="str">
        <f>IF(COUNT(I28)=1,"級",IF(COUNTBLANK(I28)=1,"","段"))</f>
        <v/>
      </c>
      <c r="K28" s="29"/>
      <c r="L28" s="30"/>
      <c r="N28" s="20" t="str">
        <f t="shared" si="5"/>
        <v/>
      </c>
      <c r="P28" s="23" t="str">
        <f t="shared" si="6"/>
        <v/>
      </c>
      <c r="Q28" s="23" t="str">
        <f t="shared" si="7"/>
        <v/>
      </c>
      <c r="R28" s="23" t="str">
        <f t="shared" si="8"/>
        <v/>
      </c>
    </row>
    <row r="29" spans="5:18" ht="16.5" customHeight="1" x14ac:dyDescent="0.25">
      <c r="E29" s="29">
        <v>3</v>
      </c>
      <c r="F29" s="29"/>
      <c r="G29" s="29"/>
      <c r="H29" s="29"/>
      <c r="I29" s="29"/>
      <c r="J29" s="22" t="str">
        <f>IF(COUNT(I29)=1,"級",IF(COUNTBLANK(I29)=1,"","段"))</f>
        <v/>
      </c>
      <c r="K29" s="29"/>
      <c r="L29" s="30"/>
      <c r="N29" s="20" t="str">
        <f t="shared" si="5"/>
        <v/>
      </c>
      <c r="P29" s="23" t="str">
        <f t="shared" si="6"/>
        <v/>
      </c>
      <c r="Q29" s="23" t="str">
        <f t="shared" si="7"/>
        <v/>
      </c>
      <c r="R29" s="23" t="str">
        <f t="shared" si="8"/>
        <v/>
      </c>
    </row>
    <row r="30" spans="5:18" ht="16.5" customHeight="1" x14ac:dyDescent="0.25">
      <c r="E30" s="29">
        <v>4</v>
      </c>
      <c r="F30" s="29"/>
      <c r="G30" s="29"/>
      <c r="H30" s="29"/>
      <c r="I30" s="29"/>
      <c r="J30" s="22" t="str">
        <f>IF(COUNT(I30)=1,"級",IF(COUNTBLANK(I30)=1,"","段"))</f>
        <v/>
      </c>
      <c r="K30" s="29"/>
      <c r="L30" s="30"/>
      <c r="N30" s="20" t="str">
        <f t="shared" si="5"/>
        <v/>
      </c>
      <c r="P30" s="23" t="str">
        <f t="shared" si="6"/>
        <v/>
      </c>
      <c r="Q30" s="23" t="str">
        <f t="shared" si="7"/>
        <v/>
      </c>
      <c r="R30" s="23" t="str">
        <f t="shared" si="8"/>
        <v/>
      </c>
    </row>
    <row r="31" spans="5:18" ht="16.5" customHeight="1" x14ac:dyDescent="0.25">
      <c r="E31" s="29">
        <v>5</v>
      </c>
      <c r="F31" s="29"/>
      <c r="G31" s="29"/>
      <c r="H31" s="29"/>
      <c r="I31" s="29"/>
      <c r="J31" s="22" t="str">
        <f>IF(COUNT(I31)=1,"級",IF(COUNTBLANK(I31)=1,"","段"))</f>
        <v/>
      </c>
      <c r="K31" s="29"/>
      <c r="L31" s="30"/>
      <c r="N31" s="20" t="str">
        <f t="shared" si="5"/>
        <v/>
      </c>
      <c r="P31" s="23" t="str">
        <f t="shared" si="6"/>
        <v/>
      </c>
      <c r="Q31" s="23" t="str">
        <f t="shared" si="7"/>
        <v/>
      </c>
      <c r="R31" s="23" t="str">
        <f t="shared" si="8"/>
        <v/>
      </c>
    </row>
    <row r="32" spans="5:18" ht="16.5" customHeight="1" x14ac:dyDescent="0.25">
      <c r="L32" s="30"/>
      <c r="N32" s="20" t="str">
        <f t="shared" si="5"/>
        <v/>
      </c>
      <c r="P32" s="23" t="str">
        <f t="shared" si="6"/>
        <v/>
      </c>
      <c r="Q32" s="23" t="str">
        <f t="shared" si="7"/>
        <v/>
      </c>
      <c r="R32" s="23" t="str">
        <f t="shared" si="8"/>
        <v/>
      </c>
    </row>
    <row r="33" spans="12:18" ht="16.5" customHeight="1" x14ac:dyDescent="0.25">
      <c r="L33" s="30"/>
      <c r="N33" s="20" t="str">
        <f t="shared" si="5"/>
        <v/>
      </c>
      <c r="P33" s="23" t="str">
        <f t="shared" si="6"/>
        <v/>
      </c>
      <c r="Q33" s="23" t="str">
        <f t="shared" si="7"/>
        <v/>
      </c>
      <c r="R33" s="23" t="str">
        <f t="shared" si="8"/>
        <v/>
      </c>
    </row>
    <row r="34" spans="12:18" ht="16.5" customHeight="1" x14ac:dyDescent="0.25">
      <c r="L34" s="30"/>
      <c r="N34" s="20" t="str">
        <f t="shared" si="5"/>
        <v/>
      </c>
      <c r="P34" s="23" t="str">
        <f t="shared" si="6"/>
        <v/>
      </c>
      <c r="Q34" s="23" t="str">
        <f t="shared" si="7"/>
        <v/>
      </c>
      <c r="R34" s="23" t="str">
        <f t="shared" si="8"/>
        <v/>
      </c>
    </row>
    <row r="35" spans="12:18" ht="16.5" customHeight="1" x14ac:dyDescent="0.25">
      <c r="L35" s="30"/>
      <c r="N35" s="20" t="str">
        <f t="shared" si="5"/>
        <v/>
      </c>
      <c r="P35" s="23" t="str">
        <f t="shared" si="6"/>
        <v/>
      </c>
      <c r="Q35" s="23" t="str">
        <f t="shared" si="7"/>
        <v/>
      </c>
      <c r="R35" s="23" t="str">
        <f t="shared" si="8"/>
        <v/>
      </c>
    </row>
    <row r="36" spans="12:18" ht="16.5" customHeight="1" x14ac:dyDescent="0.25">
      <c r="L36" s="30"/>
      <c r="N36" s="20" t="str">
        <f t="shared" si="5"/>
        <v/>
      </c>
      <c r="P36" s="23" t="str">
        <f t="shared" si="6"/>
        <v/>
      </c>
      <c r="Q36" s="23" t="str">
        <f t="shared" si="7"/>
        <v/>
      </c>
      <c r="R36" s="23" t="str">
        <f t="shared" si="8"/>
        <v/>
      </c>
    </row>
    <row r="37" spans="12:18" ht="16.5" customHeight="1" x14ac:dyDescent="0.25">
      <c r="L37" s="30"/>
      <c r="N37" s="20" t="str">
        <f>IFERROR(VLOOKUP(#REF!,$D$214:$G$239,4,FALSE)+#REF!,"")</f>
        <v/>
      </c>
      <c r="P37" s="23" t="e">
        <f>IF(#REF!="","",IF(LEN(#REF!)-LEN(SUBSTITUTE(#REF!,"　",""))=1,"",1))</f>
        <v>#REF!</v>
      </c>
      <c r="Q37" s="23" t="e">
        <f>IF(#REF!="","",IF(LEN(#REF!)-LEN(SUBSTITUTE(#REF!,"　",""))=1,"",1))</f>
        <v>#REF!</v>
      </c>
      <c r="R37" s="23">
        <f>IF(AND(COUNTA(#REF!,#REF!)&gt;0,COUNTA(#REF!)&lt;5),1,"")</f>
        <v>1</v>
      </c>
    </row>
    <row r="38" spans="12:18" ht="16.5" customHeight="1" x14ac:dyDescent="0.25">
      <c r="L38" s="30"/>
      <c r="N38" s="20" t="str">
        <f>IFERROR(VLOOKUP(#REF!,$D$214:$G$239,4,FALSE)+#REF!,"")</f>
        <v/>
      </c>
      <c r="P38" s="23" t="e">
        <f>IF(#REF!="","",IF(LEN(#REF!)-LEN(SUBSTITUTE(#REF!,"　",""))=1,"",1))</f>
        <v>#REF!</v>
      </c>
      <c r="Q38" s="23" t="e">
        <f>IF(#REF!="","",IF(LEN(#REF!)-LEN(SUBSTITUTE(#REF!,"　",""))=1,"",1))</f>
        <v>#REF!</v>
      </c>
      <c r="R38" s="23">
        <f>IF(AND(COUNTA(#REF!,#REF!)&gt;0,COUNTA(#REF!)&lt;5),1,"")</f>
        <v>1</v>
      </c>
    </row>
    <row r="39" spans="12:18" ht="16.5" customHeight="1" x14ac:dyDescent="0.25">
      <c r="L39" s="30"/>
      <c r="N39" s="20" t="str">
        <f>IFERROR(VLOOKUP(#REF!,$D$214:$G$239,4,FALSE)+#REF!,"")</f>
        <v/>
      </c>
      <c r="P39" s="23" t="e">
        <f>IF(#REF!="","",IF(LEN(#REF!)-LEN(SUBSTITUTE(#REF!,"　",""))=1,"",1))</f>
        <v>#REF!</v>
      </c>
      <c r="Q39" s="23" t="e">
        <f>IF(#REF!="","",IF(LEN(#REF!)-LEN(SUBSTITUTE(#REF!,"　",""))=1,"",1))</f>
        <v>#REF!</v>
      </c>
      <c r="R39" s="23">
        <f>IF(AND(COUNTA(#REF!,#REF!)&gt;0,COUNTA(#REF!)&lt;5),1,"")</f>
        <v>1</v>
      </c>
    </row>
    <row r="40" spans="12:18" ht="16.5" customHeight="1" x14ac:dyDescent="0.25">
      <c r="L40" s="30"/>
      <c r="N40" s="20" t="str">
        <f>IFERROR(VLOOKUP(#REF!,$D$214:$G$239,4,FALSE)+#REF!,"")</f>
        <v/>
      </c>
      <c r="P40" s="23" t="e">
        <f>IF(#REF!="","",IF(LEN(#REF!)-LEN(SUBSTITUTE(#REF!,"　",""))=1,"",1))</f>
        <v>#REF!</v>
      </c>
      <c r="Q40" s="23" t="e">
        <f>IF(#REF!="","",IF(LEN(#REF!)-LEN(SUBSTITUTE(#REF!,"　",""))=1,"",1))</f>
        <v>#REF!</v>
      </c>
      <c r="R40" s="23">
        <f>IF(AND(COUNTA(#REF!,#REF!)&gt;0,COUNTA(#REF!)&lt;5),1,"")</f>
        <v>1</v>
      </c>
    </row>
    <row r="41" spans="12:18" ht="14.25" x14ac:dyDescent="0.25">
      <c r="L41" s="30"/>
      <c r="N41" s="20" t="str">
        <f>IFERROR(VLOOKUP(#REF!,$D$214:$G$239,4,FALSE)+#REF!,"")</f>
        <v/>
      </c>
      <c r="P41" s="23" t="e">
        <f>IF(#REF!="","",IF(LEN(#REF!)-LEN(SUBSTITUTE(#REF!,"　",""))=1,"",1))</f>
        <v>#REF!</v>
      </c>
      <c r="Q41" s="23" t="e">
        <f>IF(#REF!="","",IF(LEN(#REF!)-LEN(SUBSTITUTE(#REF!,"　",""))=1,"",1))</f>
        <v>#REF!</v>
      </c>
      <c r="R41" s="23">
        <f>IF(AND(COUNTA(#REF!,#REF!)&gt;0,COUNTA(#REF!)&lt;5),1,"")</f>
        <v>1</v>
      </c>
    </row>
    <row r="42" spans="12:18" ht="16.5" customHeight="1" x14ac:dyDescent="0.25">
      <c r="L42" s="30"/>
      <c r="N42" s="20" t="str">
        <f t="shared" ref="N42:N48" si="9">IFERROR(VLOOKUP(I25,$D$214:$G$239,4,FALSE)+H25,"")</f>
        <v/>
      </c>
      <c r="P42" s="23"/>
      <c r="Q42" s="23"/>
      <c r="R42" s="23"/>
    </row>
    <row r="43" spans="12:18" ht="16.5" customHeight="1" x14ac:dyDescent="0.25">
      <c r="L43" s="30"/>
      <c r="N43" s="20" t="str">
        <f t="shared" si="9"/>
        <v/>
      </c>
      <c r="P43" s="23"/>
      <c r="Q43" s="23"/>
      <c r="R43" s="23"/>
    </row>
    <row r="44" spans="12:18" ht="16.5" customHeight="1" x14ac:dyDescent="0.25">
      <c r="L44" s="30"/>
      <c r="N44" s="20">
        <f t="shared" si="9"/>
        <v>111</v>
      </c>
      <c r="P44" s="23" t="str">
        <f t="shared" ref="P44:Q48" si="10">IF(F27="","",IF(LEN(F27)-LEN(SUBSTITUTE(F27,"　",""))=1,"",1))</f>
        <v/>
      </c>
      <c r="Q44" s="23" t="str">
        <f t="shared" si="10"/>
        <v/>
      </c>
      <c r="R44" s="23" t="str">
        <f>IF(AND(COUNTA(F27:I27,K27)&gt;0,COUNTA(F27:K27)&lt;5),1,"")</f>
        <v/>
      </c>
    </row>
    <row r="45" spans="12:18" ht="16.5" customHeight="1" x14ac:dyDescent="0.25">
      <c r="L45" s="30"/>
      <c r="N45" s="20" t="str">
        <f t="shared" si="9"/>
        <v/>
      </c>
      <c r="P45" s="23" t="str">
        <f t="shared" si="10"/>
        <v/>
      </c>
      <c r="Q45" s="23" t="str">
        <f t="shared" si="10"/>
        <v/>
      </c>
      <c r="R45" s="23" t="str">
        <f>IF(AND(COUNTA(F28:I28,K28)&gt;0,COUNTA(F28:K28)&lt;5),1,"")</f>
        <v/>
      </c>
    </row>
    <row r="46" spans="12:18" ht="16.5" customHeight="1" x14ac:dyDescent="0.25">
      <c r="L46" s="30"/>
      <c r="N46" s="20" t="str">
        <f t="shared" si="9"/>
        <v/>
      </c>
      <c r="P46" s="23" t="str">
        <f t="shared" si="10"/>
        <v/>
      </c>
      <c r="Q46" s="23" t="str">
        <f t="shared" si="10"/>
        <v/>
      </c>
      <c r="R46" s="23" t="str">
        <f>IF(AND(COUNTA(F29:I29,K29)&gt;0,COUNTA(F29:K29)&lt;5),1,"")</f>
        <v/>
      </c>
    </row>
    <row r="47" spans="12:18" ht="16.5" customHeight="1" x14ac:dyDescent="0.25">
      <c r="L47" s="30"/>
      <c r="N47" s="20" t="str">
        <f t="shared" si="9"/>
        <v/>
      </c>
      <c r="P47" s="23" t="str">
        <f t="shared" si="10"/>
        <v/>
      </c>
      <c r="Q47" s="23" t="str">
        <f t="shared" si="10"/>
        <v/>
      </c>
      <c r="R47" s="23" t="str">
        <f>IF(AND(COUNTA(F30:I30,K30)&gt;0,COUNTA(F30:K30)&lt;5),1,"")</f>
        <v/>
      </c>
    </row>
    <row r="48" spans="12:18" ht="16.5" customHeight="1" x14ac:dyDescent="0.25">
      <c r="L48" s="30"/>
      <c r="N48" s="20" t="str">
        <f t="shared" si="9"/>
        <v/>
      </c>
      <c r="P48" s="23" t="str">
        <f t="shared" si="10"/>
        <v/>
      </c>
      <c r="Q48" s="23" t="str">
        <f t="shared" si="10"/>
        <v/>
      </c>
      <c r="R48" s="23" t="str">
        <f>IF(AND(COUNTA(F31:I31,K31)&gt;0,COUNTA(F31:K31)&lt;5),1,"")</f>
        <v/>
      </c>
    </row>
    <row r="49" spans="12:18" ht="16.5" customHeight="1" x14ac:dyDescent="0.25">
      <c r="L49" s="30"/>
      <c r="N49" s="20" t="str">
        <f>IFERROR(VLOOKUP(#REF!,$D$214:$G$239,4,FALSE)+#REF!,"")</f>
        <v/>
      </c>
      <c r="P49" s="23" t="e">
        <f>IF(#REF!="","",IF(LEN(#REF!)-LEN(SUBSTITUTE(#REF!,"　",""))=1,"",1))</f>
        <v>#REF!</v>
      </c>
      <c r="Q49" s="23" t="e">
        <f>IF(#REF!="","",IF(LEN(#REF!)-LEN(SUBSTITUTE(#REF!,"　",""))=1,"",1))</f>
        <v>#REF!</v>
      </c>
      <c r="R49" s="23">
        <f>IF(AND(COUNTA(#REF!,#REF!)&gt;0,COUNTA(#REF!)&lt;5),1,"")</f>
        <v>1</v>
      </c>
    </row>
    <row r="50" spans="12:18" ht="16.5" customHeight="1" x14ac:dyDescent="0.25">
      <c r="L50" s="30"/>
      <c r="N50" s="20" t="str">
        <f>IFERROR(VLOOKUP(#REF!,$D$214:$G$239,4,FALSE)+#REF!,"")</f>
        <v/>
      </c>
      <c r="P50" s="23" t="e">
        <f>IF(#REF!="","",IF(LEN(#REF!)-LEN(SUBSTITUTE(#REF!,"　",""))=1,"",1))</f>
        <v>#REF!</v>
      </c>
      <c r="Q50" s="23" t="e">
        <f>IF(#REF!="","",IF(LEN(#REF!)-LEN(SUBSTITUTE(#REF!,"　",""))=1,"",1))</f>
        <v>#REF!</v>
      </c>
      <c r="R50" s="23">
        <f>IF(AND(COUNTA(#REF!,#REF!)&gt;0,COUNTA(#REF!)&lt;5),1,"")</f>
        <v>1</v>
      </c>
    </row>
    <row r="51" spans="12:18" ht="16.5" customHeight="1" x14ac:dyDescent="0.25">
      <c r="L51" s="30"/>
      <c r="N51" s="20" t="str">
        <f>IFERROR(VLOOKUP(#REF!,$D$214:$G$239,4,FALSE)+#REF!,"")</f>
        <v/>
      </c>
      <c r="P51" s="23" t="e">
        <f>IF(#REF!="","",IF(LEN(#REF!)-LEN(SUBSTITUTE(#REF!,"　",""))=1,"",1))</f>
        <v>#REF!</v>
      </c>
      <c r="Q51" s="23" t="e">
        <f>IF(#REF!="","",IF(LEN(#REF!)-LEN(SUBSTITUTE(#REF!,"　",""))=1,"",1))</f>
        <v>#REF!</v>
      </c>
      <c r="R51" s="23">
        <f>IF(AND(COUNTA(#REF!,#REF!)&gt;0,COUNTA(#REF!)&lt;5),1,"")</f>
        <v>1</v>
      </c>
    </row>
    <row r="52" spans="12:18" ht="16.5" customHeight="1" x14ac:dyDescent="0.25">
      <c r="L52" s="30"/>
      <c r="N52" s="20" t="str">
        <f>IFERROR(VLOOKUP(#REF!,$D$214:$G$239,4,FALSE)+#REF!,"")</f>
        <v/>
      </c>
      <c r="P52" s="23" t="e">
        <f>IF(#REF!="","",IF(LEN(#REF!)-LEN(SUBSTITUTE(#REF!,"　",""))=1,"",1))</f>
        <v>#REF!</v>
      </c>
      <c r="Q52" s="23" t="e">
        <f>IF(#REF!="","",IF(LEN(#REF!)-LEN(SUBSTITUTE(#REF!,"　",""))=1,"",1))</f>
        <v>#REF!</v>
      </c>
      <c r="R52" s="23">
        <f>IF(AND(COUNTA(#REF!,#REF!)&gt;0,COUNTA(#REF!)&lt;5),1,"")</f>
        <v>1</v>
      </c>
    </row>
    <row r="53" spans="12:18" ht="16.5" customHeight="1" x14ac:dyDescent="0.25">
      <c r="L53" s="30"/>
      <c r="N53" s="20" t="str">
        <f>IFERROR(VLOOKUP(#REF!,$D$214:$G$239,4,FALSE)+#REF!,"")</f>
        <v/>
      </c>
      <c r="P53" s="23" t="e">
        <f>IF(#REF!="","",IF(LEN(#REF!)-LEN(SUBSTITUTE(#REF!,"　",""))=1,"",1))</f>
        <v>#REF!</v>
      </c>
      <c r="Q53" s="23" t="e">
        <f>IF(#REF!="","",IF(LEN(#REF!)-LEN(SUBSTITUTE(#REF!,"　",""))=1,"",1))</f>
        <v>#REF!</v>
      </c>
      <c r="R53" s="23">
        <f>IF(AND(COUNTA(#REF!,#REF!)&gt;0,COUNTA(#REF!)&lt;5),1,"")</f>
        <v>1</v>
      </c>
    </row>
    <row r="54" spans="12:18" ht="14.25" x14ac:dyDescent="0.25">
      <c r="L54" s="31"/>
      <c r="N54" s="20" t="str">
        <f>IFERROR(VLOOKUP(#REF!,$D$214:$G$239,4,FALSE)+#REF!,"")</f>
        <v/>
      </c>
      <c r="P54" s="23" t="e">
        <f>IF(#REF!="","",IF(LEN(#REF!)-LEN(SUBSTITUTE(#REF!,"　",""))=1,"",1))</f>
        <v>#REF!</v>
      </c>
      <c r="Q54" s="23" t="e">
        <f>IF(#REF!="","",IF(LEN(#REF!)-LEN(SUBSTITUTE(#REF!,"　",""))=1,"",1))</f>
        <v>#REF!</v>
      </c>
      <c r="R54" s="23">
        <f>IF(AND(COUNTA(#REF!,#REF!)&gt;0,COUNTA(#REF!)&lt;5),1,"")</f>
        <v>1</v>
      </c>
    </row>
    <row r="55" spans="12:18" ht="14.25" x14ac:dyDescent="0.25">
      <c r="L55" s="31"/>
      <c r="N55" s="20" t="str">
        <f>IFERROR(VLOOKUP(#REF!,$D$214:$G$239,4,FALSE)+#REF!,"")</f>
        <v/>
      </c>
      <c r="P55" s="23" t="e">
        <f>IF(#REF!="","",IF(LEN(#REF!)-LEN(SUBSTITUTE(#REF!,"　",""))=1,"",1))</f>
        <v>#REF!</v>
      </c>
      <c r="Q55" s="23" t="e">
        <f>IF(#REF!="","",IF(LEN(#REF!)-LEN(SUBSTITUTE(#REF!,"　",""))=1,"",1))</f>
        <v>#REF!</v>
      </c>
      <c r="R55" s="23">
        <f>IF(AND(COUNTA(#REF!,#REF!)&gt;0,COUNTA(#REF!)&lt;5),1,"")</f>
        <v>1</v>
      </c>
    </row>
    <row r="56" spans="12:18" x14ac:dyDescent="0.25">
      <c r="L56" s="31"/>
    </row>
    <row r="57" spans="12:18" x14ac:dyDescent="0.25">
      <c r="L57" s="31"/>
    </row>
    <row r="58" spans="12:18" x14ac:dyDescent="0.25">
      <c r="L58" s="31"/>
    </row>
    <row r="59" spans="12:18" x14ac:dyDescent="0.25">
      <c r="L59" s="31"/>
    </row>
    <row r="60" spans="12:18" x14ac:dyDescent="0.25">
      <c r="L60" s="31"/>
    </row>
    <row r="61" spans="12:18" x14ac:dyDescent="0.25">
      <c r="L61" s="31"/>
    </row>
    <row r="62" spans="12:18" x14ac:dyDescent="0.25">
      <c r="L62" s="31"/>
    </row>
    <row r="63" spans="12:18" x14ac:dyDescent="0.25">
      <c r="L63" s="31"/>
    </row>
    <row r="64" spans="12:18" x14ac:dyDescent="0.25">
      <c r="L64" s="31"/>
    </row>
    <row r="65" spans="5:12" x14ac:dyDescent="0.25">
      <c r="L65" s="31"/>
    </row>
    <row r="66" spans="5:12" x14ac:dyDescent="0.25">
      <c r="L66" s="31"/>
    </row>
    <row r="67" spans="5:12" x14ac:dyDescent="0.25">
      <c r="L67" s="31"/>
    </row>
    <row r="68" spans="5:12" x14ac:dyDescent="0.25">
      <c r="L68" s="31"/>
    </row>
    <row r="69" spans="5:12" x14ac:dyDescent="0.25">
      <c r="L69" s="31"/>
    </row>
    <row r="70" spans="5:12" x14ac:dyDescent="0.25">
      <c r="L70" s="31"/>
    </row>
    <row r="71" spans="5:12" x14ac:dyDescent="0.25">
      <c r="L71" s="31"/>
    </row>
    <row r="72" spans="5:12" x14ac:dyDescent="0.25">
      <c r="E72" s="1"/>
      <c r="F72" s="31"/>
      <c r="G72" s="31"/>
      <c r="H72" s="31"/>
      <c r="I72" s="31"/>
      <c r="J72" s="31"/>
      <c r="K72" s="31"/>
      <c r="L72" s="31"/>
    </row>
    <row r="73" spans="5:12" x14ac:dyDescent="0.25">
      <c r="E73" s="1"/>
      <c r="F73" s="31"/>
      <c r="G73" s="31"/>
      <c r="H73" s="31"/>
      <c r="I73" s="31"/>
      <c r="J73" s="31"/>
      <c r="K73" s="31"/>
      <c r="L73" s="31"/>
    </row>
    <row r="74" spans="5:12" x14ac:dyDescent="0.25">
      <c r="E74" s="1"/>
      <c r="F74" s="31"/>
      <c r="G74" s="31"/>
      <c r="H74" s="31"/>
      <c r="I74" s="31"/>
      <c r="J74" s="31"/>
      <c r="K74" s="31"/>
      <c r="L74" s="31"/>
    </row>
    <row r="75" spans="5:12" x14ac:dyDescent="0.25">
      <c r="E75" s="1"/>
      <c r="F75" s="31"/>
      <c r="G75" s="31"/>
      <c r="H75" s="31"/>
      <c r="I75" s="31"/>
      <c r="J75" s="31"/>
      <c r="K75" s="31"/>
      <c r="L75" s="31"/>
    </row>
    <row r="76" spans="5:12" x14ac:dyDescent="0.25">
      <c r="E76" s="1"/>
      <c r="F76" s="31"/>
      <c r="G76" s="31"/>
      <c r="H76" s="31"/>
      <c r="I76" s="31"/>
      <c r="J76" s="31"/>
      <c r="K76" s="31"/>
      <c r="L76" s="31"/>
    </row>
    <row r="77" spans="5:12" x14ac:dyDescent="0.25">
      <c r="E77" s="1"/>
      <c r="F77" s="31"/>
      <c r="G77" s="31"/>
      <c r="H77" s="31"/>
      <c r="I77" s="31"/>
      <c r="J77" s="31"/>
      <c r="K77" s="31"/>
      <c r="L77" s="31"/>
    </row>
    <row r="78" spans="5:12" x14ac:dyDescent="0.25">
      <c r="E78" s="1"/>
      <c r="F78" s="31"/>
      <c r="G78" s="31"/>
      <c r="H78" s="31"/>
      <c r="I78" s="31"/>
      <c r="J78" s="31"/>
      <c r="K78" s="31"/>
      <c r="L78" s="31"/>
    </row>
    <row r="79" spans="5:12" x14ac:dyDescent="0.25">
      <c r="E79" s="1"/>
      <c r="F79" s="31"/>
      <c r="G79" s="31"/>
      <c r="H79" s="31"/>
      <c r="I79" s="31"/>
      <c r="J79" s="31"/>
      <c r="K79" s="31"/>
      <c r="L79" s="31"/>
    </row>
    <row r="80" spans="5:12" x14ac:dyDescent="0.25">
      <c r="E80" s="1"/>
      <c r="F80" s="31"/>
      <c r="G80" s="31"/>
      <c r="H80" s="31"/>
      <c r="I80" s="31"/>
      <c r="J80" s="31"/>
      <c r="K80" s="31"/>
      <c r="L80" s="31"/>
    </row>
    <row r="81" spans="5:12" x14ac:dyDescent="0.25">
      <c r="E81" s="1"/>
      <c r="F81" s="31"/>
      <c r="G81" s="31"/>
      <c r="H81" s="31"/>
      <c r="I81" s="31"/>
      <c r="J81" s="31"/>
      <c r="K81" s="31"/>
      <c r="L81" s="31"/>
    </row>
    <row r="82" spans="5:12" x14ac:dyDescent="0.25">
      <c r="E82" s="1"/>
      <c r="F82" s="31"/>
      <c r="G82" s="31"/>
      <c r="H82" s="31"/>
      <c r="I82" s="31"/>
      <c r="J82" s="31"/>
      <c r="K82" s="31"/>
      <c r="L82" s="31"/>
    </row>
    <row r="83" spans="5:12" x14ac:dyDescent="0.25">
      <c r="E83" s="1"/>
      <c r="F83" s="31"/>
      <c r="G83" s="31"/>
      <c r="H83" s="31"/>
      <c r="I83" s="31"/>
      <c r="J83" s="31"/>
      <c r="K83" s="31"/>
      <c r="L83" s="31"/>
    </row>
    <row r="84" spans="5:12" x14ac:dyDescent="0.25">
      <c r="E84" s="1"/>
      <c r="F84" s="31"/>
      <c r="G84" s="31"/>
      <c r="H84" s="31"/>
      <c r="I84" s="31"/>
      <c r="J84" s="31"/>
      <c r="K84" s="31"/>
      <c r="L84" s="31"/>
    </row>
    <row r="85" spans="5:12" x14ac:dyDescent="0.25">
      <c r="E85" s="1"/>
      <c r="F85" s="31"/>
      <c r="G85" s="31"/>
      <c r="H85" s="31"/>
      <c r="I85" s="31"/>
      <c r="J85" s="31"/>
      <c r="K85" s="31"/>
      <c r="L85" s="31"/>
    </row>
    <row r="86" spans="5:12" x14ac:dyDescent="0.25">
      <c r="E86" s="1"/>
      <c r="F86" s="31"/>
      <c r="G86" s="31"/>
      <c r="H86" s="31"/>
      <c r="I86" s="31"/>
      <c r="J86" s="31"/>
      <c r="K86" s="31"/>
      <c r="L86" s="31"/>
    </row>
    <row r="87" spans="5:12" x14ac:dyDescent="0.25">
      <c r="E87" s="1"/>
      <c r="F87" s="31"/>
      <c r="G87" s="31"/>
      <c r="H87" s="31"/>
      <c r="I87" s="31"/>
      <c r="J87" s="31"/>
      <c r="K87" s="31"/>
      <c r="L87" s="31"/>
    </row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spans="4:9" hidden="1" x14ac:dyDescent="0.25"/>
    <row r="210" spans="4:9" hidden="1" x14ac:dyDescent="0.25"/>
    <row r="211" spans="4:9" hidden="1" x14ac:dyDescent="0.25"/>
    <row r="212" spans="4:9" hidden="1" x14ac:dyDescent="0.25"/>
    <row r="213" spans="4:9" hidden="1" x14ac:dyDescent="0.25"/>
    <row r="214" spans="4:9" hidden="1" x14ac:dyDescent="0.25">
      <c r="D214" t="s">
        <v>56</v>
      </c>
      <c r="E214" s="2">
        <v>1</v>
      </c>
      <c r="F214" t="s">
        <v>57</v>
      </c>
      <c r="G214">
        <v>210</v>
      </c>
      <c r="H214" t="s">
        <v>78</v>
      </c>
      <c r="I214">
        <v>1</v>
      </c>
    </row>
    <row r="215" spans="4:9" hidden="1" x14ac:dyDescent="0.25">
      <c r="D215" t="s">
        <v>55</v>
      </c>
      <c r="E215" s="2">
        <v>2</v>
      </c>
      <c r="F215" t="s">
        <v>58</v>
      </c>
      <c r="G215">
        <v>220</v>
      </c>
      <c r="H215" t="s">
        <v>79</v>
      </c>
      <c r="I215">
        <v>2</v>
      </c>
    </row>
    <row r="216" spans="4:9" hidden="1" x14ac:dyDescent="0.25">
      <c r="D216" t="s">
        <v>59</v>
      </c>
      <c r="E216" s="2">
        <v>3</v>
      </c>
      <c r="G216">
        <v>230</v>
      </c>
      <c r="H216" t="s">
        <v>80</v>
      </c>
      <c r="I216">
        <v>3</v>
      </c>
    </row>
    <row r="217" spans="4:9" hidden="1" x14ac:dyDescent="0.25">
      <c r="D217">
        <v>1</v>
      </c>
      <c r="G217">
        <v>200</v>
      </c>
      <c r="H217" t="s">
        <v>81</v>
      </c>
      <c r="I217">
        <v>4</v>
      </c>
    </row>
    <row r="218" spans="4:9" hidden="1" x14ac:dyDescent="0.25">
      <c r="D218">
        <v>2</v>
      </c>
      <c r="G218">
        <v>190</v>
      </c>
    </row>
    <row r="219" spans="4:9" hidden="1" x14ac:dyDescent="0.25">
      <c r="D219">
        <v>3</v>
      </c>
      <c r="G219">
        <v>180</v>
      </c>
    </row>
    <row r="220" spans="4:9" hidden="1" x14ac:dyDescent="0.25">
      <c r="D220">
        <v>4</v>
      </c>
      <c r="G220">
        <v>170</v>
      </c>
    </row>
    <row r="221" spans="4:9" hidden="1" x14ac:dyDescent="0.25">
      <c r="D221">
        <v>5</v>
      </c>
      <c r="G221">
        <v>160</v>
      </c>
    </row>
    <row r="222" spans="4:9" hidden="1" x14ac:dyDescent="0.25">
      <c r="D222">
        <v>6</v>
      </c>
      <c r="G222">
        <v>150</v>
      </c>
    </row>
    <row r="223" spans="4:9" hidden="1" x14ac:dyDescent="0.25">
      <c r="D223">
        <v>7</v>
      </c>
      <c r="G223">
        <v>140</v>
      </c>
    </row>
    <row r="224" spans="4:9" hidden="1" x14ac:dyDescent="0.25">
      <c r="D224">
        <v>8</v>
      </c>
      <c r="G224">
        <v>130</v>
      </c>
    </row>
    <row r="225" spans="4:7" hidden="1" x14ac:dyDescent="0.25">
      <c r="D225">
        <v>9</v>
      </c>
      <c r="G225">
        <v>120</v>
      </c>
    </row>
    <row r="226" spans="4:7" hidden="1" x14ac:dyDescent="0.25">
      <c r="D226">
        <v>10</v>
      </c>
      <c r="G226">
        <v>110</v>
      </c>
    </row>
    <row r="227" spans="4:7" hidden="1" x14ac:dyDescent="0.25">
      <c r="D227">
        <v>11</v>
      </c>
      <c r="G227">
        <v>100</v>
      </c>
    </row>
    <row r="228" spans="4:7" hidden="1" x14ac:dyDescent="0.25">
      <c r="D228">
        <v>12</v>
      </c>
      <c r="G228">
        <v>90</v>
      </c>
    </row>
    <row r="229" spans="4:7" hidden="1" x14ac:dyDescent="0.25">
      <c r="D229">
        <v>13</v>
      </c>
      <c r="G229">
        <v>80</v>
      </c>
    </row>
    <row r="230" spans="4:7" hidden="1" x14ac:dyDescent="0.25">
      <c r="D230">
        <v>14</v>
      </c>
      <c r="G230">
        <v>70</v>
      </c>
    </row>
    <row r="231" spans="4:7" hidden="1" x14ac:dyDescent="0.25">
      <c r="D231">
        <v>15</v>
      </c>
      <c r="G231">
        <v>60</v>
      </c>
    </row>
    <row r="232" spans="4:7" hidden="1" x14ac:dyDescent="0.25">
      <c r="D232">
        <v>16</v>
      </c>
      <c r="G232">
        <v>50</v>
      </c>
    </row>
    <row r="233" spans="4:7" hidden="1" x14ac:dyDescent="0.25">
      <c r="D233">
        <v>17</v>
      </c>
      <c r="G233">
        <v>40</v>
      </c>
    </row>
    <row r="234" spans="4:7" hidden="1" x14ac:dyDescent="0.25">
      <c r="D234">
        <v>18</v>
      </c>
      <c r="G234">
        <v>30</v>
      </c>
    </row>
    <row r="235" spans="4:7" hidden="1" x14ac:dyDescent="0.25">
      <c r="D235">
        <v>19</v>
      </c>
      <c r="G235">
        <v>20</v>
      </c>
    </row>
    <row r="236" spans="4:7" hidden="1" x14ac:dyDescent="0.25">
      <c r="D236">
        <v>20</v>
      </c>
      <c r="G236">
        <v>10</v>
      </c>
    </row>
    <row r="237" spans="4:7" hidden="1" x14ac:dyDescent="0.25">
      <c r="D237" t="s">
        <v>67</v>
      </c>
      <c r="G237">
        <v>240</v>
      </c>
    </row>
    <row r="238" spans="4:7" hidden="1" x14ac:dyDescent="0.25">
      <c r="D238" t="s">
        <v>68</v>
      </c>
      <c r="G238">
        <v>250</v>
      </c>
    </row>
    <row r="239" spans="4:7" hidden="1" x14ac:dyDescent="0.25">
      <c r="D239" t="s">
        <v>69</v>
      </c>
      <c r="G239">
        <v>260</v>
      </c>
    </row>
    <row r="240" spans="4:7" hidden="1" x14ac:dyDescent="0.25"/>
    <row r="241" hidden="1" x14ac:dyDescent="0.25"/>
  </sheetData>
  <mergeCells count="8">
    <mergeCell ref="E11:K11"/>
    <mergeCell ref="I12:J12"/>
    <mergeCell ref="E25:K25"/>
    <mergeCell ref="I26:J26"/>
    <mergeCell ref="B2:C2"/>
    <mergeCell ref="E2:L2"/>
    <mergeCell ref="I3:J3"/>
    <mergeCell ref="B12:C12"/>
  </mergeCells>
  <phoneticPr fontId="1"/>
  <conditionalFormatting sqref="C3:C9">
    <cfRule type="expression" dxfId="29" priority="6" stopIfTrue="1">
      <formula>O3=1</formula>
    </cfRule>
  </conditionalFormatting>
  <conditionalFormatting sqref="C10">
    <cfRule type="expression" dxfId="28" priority="3" stopIfTrue="1">
      <formula>$O$10=1</formula>
    </cfRule>
  </conditionalFormatting>
  <conditionalFormatting sqref="C13">
    <cfRule type="expression" dxfId="27" priority="5" stopIfTrue="1">
      <formula>$O$13=""</formula>
    </cfRule>
  </conditionalFormatting>
  <conditionalFormatting sqref="C14">
    <cfRule type="expression" dxfId="26" priority="4" stopIfTrue="1">
      <formula>COUNT($O$14)=1</formula>
    </cfRule>
    <cfRule type="expression" dxfId="25" priority="7" stopIfTrue="1">
      <formula>COUNTA($C$10)=1</formula>
    </cfRule>
  </conditionalFormatting>
  <conditionalFormatting sqref="F4:G10">
    <cfRule type="expression" dxfId="24" priority="8" stopIfTrue="1">
      <formula>P4=1</formula>
    </cfRule>
  </conditionalFormatting>
  <conditionalFormatting sqref="F12:G24">
    <cfRule type="expression" dxfId="23" priority="33" stopIfTrue="1">
      <formula>P24=1</formula>
    </cfRule>
  </conditionalFormatting>
  <conditionalFormatting sqref="F26:G31">
    <cfRule type="expression" dxfId="22" priority="36" stopIfTrue="1">
      <formula>P43=1</formula>
    </cfRule>
  </conditionalFormatting>
  <conditionalFormatting sqref="F13:J24">
    <cfRule type="expression" dxfId="21" priority="34" stopIfTrue="1">
      <formula>$R25=1</formula>
    </cfRule>
  </conditionalFormatting>
  <conditionalFormatting sqref="F27:J31">
    <cfRule type="expression" dxfId="20" priority="38" stopIfTrue="1">
      <formula>$R44=1</formula>
    </cfRule>
  </conditionalFormatting>
  <conditionalFormatting sqref="F4:K10">
    <cfRule type="expression" dxfId="19" priority="2" stopIfTrue="1">
      <formula>$R4=1</formula>
    </cfRule>
  </conditionalFormatting>
  <dataValidations count="4">
    <dataValidation type="list" allowBlank="1" showInputMessage="1" showErrorMessage="1" sqref="I4:I10 I13:I22 I27:I31" xr:uid="{8D8C6B4A-52F2-40B3-B960-7F40F2A02B0E}">
      <formula1>$D$214:$D$239</formula1>
    </dataValidation>
    <dataValidation type="list" allowBlank="1" showInputMessage="1" showErrorMessage="1" sqref="H4:H10 H13:H22 H27:H31" xr:uid="{A4D5FEE0-5944-4BC3-917E-441A363D923E}">
      <formula1>$E$214:$E$216</formula1>
    </dataValidation>
    <dataValidation type="list" allowBlank="1" showInputMessage="1" showErrorMessage="1" sqref="K4:K10" xr:uid="{B9CD74B4-2CED-48EB-91B2-4F8E32A38126}">
      <formula1>$F$214:$F$215</formula1>
    </dataValidation>
    <dataValidation type="list" allowBlank="1" showInputMessage="1" showErrorMessage="1" sqref="C13:C14" xr:uid="{D16E3C77-0F6C-4D23-B017-9CDA92226139}">
      <formula1>$H$214:$H$217</formula1>
    </dataValidation>
  </dataValidations>
  <pageMargins left="0.23622047244094491" right="0.23622047244094491" top="0.74803149606299213" bottom="0.74803149606299213" header="0.31496062992125984" footer="0.31496062992125984"/>
  <pageSetup paperSize="8" scale="87" orientation="landscape" r:id="rId1"/>
  <headerFooter>
    <oddHeader>&amp;C&amp;"HG丸ｺﾞｼｯｸM-PRO,標準"&amp;16大会申込書の入力例及び注意点
→「入力シート」のシートに入力をして下さい。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3A6F9-E149-4BA1-9078-CB7E8AE7F351}">
  <sheetPr>
    <tabColor rgb="FFFF0000"/>
    <pageSetUpPr autoPageBreaks="0" fitToPage="1"/>
  </sheetPr>
  <dimension ref="B2:T229"/>
  <sheetViews>
    <sheetView view="pageBreakPreview" topLeftCell="C16" zoomScale="115" zoomScaleNormal="100" zoomScaleSheetLayoutView="115" workbookViewId="0">
      <selection activeCell="F35" sqref="F35"/>
    </sheetView>
  </sheetViews>
  <sheetFormatPr defaultRowHeight="12.75" x14ac:dyDescent="0.25"/>
  <cols>
    <col min="1" max="1" width="2" customWidth="1"/>
    <col min="2" max="2" width="18" bestFit="1" customWidth="1"/>
    <col min="3" max="3" width="55.1328125" customWidth="1"/>
    <col min="4" max="4" width="4.265625" customWidth="1"/>
    <col min="5" max="5" width="9.06640625" style="2"/>
    <col min="6" max="6" width="20.1328125" customWidth="1"/>
    <col min="7" max="7" width="21.73046875" customWidth="1"/>
    <col min="9" max="9" width="5.265625" customWidth="1"/>
    <col min="10" max="10" width="4.86328125" customWidth="1"/>
    <col min="11" max="11" width="5.265625" bestFit="1" customWidth="1"/>
    <col min="12" max="12" width="6.59765625" customWidth="1"/>
    <col min="14" max="18" width="9" customWidth="1"/>
  </cols>
  <sheetData>
    <row r="2" spans="2:20" ht="22.5" customHeight="1" x14ac:dyDescent="0.25">
      <c r="B2" s="89" t="s">
        <v>70</v>
      </c>
      <c r="C2" s="89"/>
      <c r="E2" s="90" t="s">
        <v>64</v>
      </c>
      <c r="F2" s="90"/>
      <c r="G2" s="90"/>
      <c r="H2" s="90"/>
      <c r="I2" s="90"/>
      <c r="J2" s="90"/>
      <c r="K2" s="90"/>
      <c r="L2" s="90"/>
      <c r="O2" s="2" t="s">
        <v>86</v>
      </c>
      <c r="P2" s="2"/>
      <c r="Q2" s="2"/>
      <c r="R2" s="2"/>
      <c r="S2" s="2"/>
      <c r="T2" s="2"/>
    </row>
    <row r="3" spans="2:20" ht="16.5" customHeight="1" x14ac:dyDescent="0.25">
      <c r="B3" s="21" t="s">
        <v>61</v>
      </c>
      <c r="C3" s="29"/>
      <c r="E3" s="22" t="s">
        <v>72</v>
      </c>
      <c r="F3" s="22" t="s">
        <v>65</v>
      </c>
      <c r="G3" s="22" t="s">
        <v>50</v>
      </c>
      <c r="H3" s="22" t="s">
        <v>66</v>
      </c>
      <c r="I3" s="95" t="s">
        <v>20</v>
      </c>
      <c r="J3" s="95"/>
      <c r="K3" s="22" t="s">
        <v>9</v>
      </c>
      <c r="L3" s="22" t="s">
        <v>0</v>
      </c>
      <c r="N3" s="24" t="s">
        <v>94</v>
      </c>
      <c r="O3" s="2">
        <f>IF(C3="",1,"")</f>
        <v>1</v>
      </c>
      <c r="P3" s="2" t="s">
        <v>95</v>
      </c>
      <c r="Q3" s="2" t="s">
        <v>96</v>
      </c>
      <c r="R3" s="2" t="s">
        <v>97</v>
      </c>
      <c r="S3" s="2"/>
      <c r="T3" s="2"/>
    </row>
    <row r="4" spans="2:20" s="20" customFormat="1" ht="16.5" customHeight="1" x14ac:dyDescent="0.25">
      <c r="B4" s="21" t="s">
        <v>62</v>
      </c>
      <c r="C4" s="29"/>
      <c r="E4" s="29">
        <v>1</v>
      </c>
      <c r="F4" s="29"/>
      <c r="G4" s="29"/>
      <c r="H4" s="29"/>
      <c r="I4" s="29"/>
      <c r="J4" s="22" t="str">
        <f>IF(COUNT(I4)=1,"級",IF(COUNTBLANK(I4)=1,"","段"))</f>
        <v/>
      </c>
      <c r="K4" s="29"/>
      <c r="L4" s="29"/>
      <c r="N4" s="20" t="str">
        <f t="shared" ref="N4:N10" si="0">IFERROR(VLOOKUP(I4,$D$204:$G$229,4,FALSE)+H4,"")</f>
        <v/>
      </c>
      <c r="O4" s="2">
        <f>IF(OR(C4="",LEN(C4)&gt;5),1,"")</f>
        <v>1</v>
      </c>
      <c r="P4" s="23" t="str">
        <f>IF(F4="","",IF(LEN(F4)-LEN(SUBSTITUTE(F4,"　",""))=1,"",1))</f>
        <v/>
      </c>
      <c r="Q4" s="23" t="str">
        <f>IF(G4="","",IF(LEN(G4)-LEN(SUBSTITUTE(G4,"　",""))=1,"",1))</f>
        <v/>
      </c>
      <c r="R4" s="23" t="str">
        <f t="shared" ref="R4:R10" si="1">IF(AND(COUNTA(F4:I4,K4)&gt;0,COUNTA(F4:K4)&lt;6),1,"")</f>
        <v/>
      </c>
      <c r="S4" s="23"/>
      <c r="T4" s="23"/>
    </row>
    <row r="5" spans="2:20" s="20" customFormat="1" ht="16.5" customHeight="1" x14ac:dyDescent="0.25">
      <c r="B5" s="21" t="s">
        <v>3</v>
      </c>
      <c r="C5" s="29"/>
      <c r="E5" s="29">
        <v>2</v>
      </c>
      <c r="F5" s="29"/>
      <c r="G5" s="29"/>
      <c r="H5" s="29"/>
      <c r="I5" s="29"/>
      <c r="J5" s="22" t="str">
        <f t="shared" ref="J5:J8" si="2">IF(COUNT(I5)=1,"級",IF(COUNTBLANK(I5)=1,"","段"))</f>
        <v/>
      </c>
      <c r="K5" s="29"/>
      <c r="L5" s="29"/>
      <c r="N5" s="20" t="str">
        <f t="shared" si="0"/>
        <v/>
      </c>
      <c r="O5" s="2">
        <f>IF(C5="",1,"")</f>
        <v>1</v>
      </c>
      <c r="P5" s="23" t="str">
        <f t="shared" ref="P5:Q45" si="3">IF(F5="","",IF(LEN(F5)-LEN(SUBSTITUTE(F5,"　",""))=1,"",1))</f>
        <v/>
      </c>
      <c r="Q5" s="23" t="str">
        <f t="shared" si="3"/>
        <v/>
      </c>
      <c r="R5" s="23" t="str">
        <f t="shared" si="1"/>
        <v/>
      </c>
      <c r="S5" s="23"/>
      <c r="T5" s="23"/>
    </row>
    <row r="6" spans="2:20" s="20" customFormat="1" ht="16.5" customHeight="1" x14ac:dyDescent="0.25">
      <c r="B6" s="21" t="s">
        <v>63</v>
      </c>
      <c r="C6" s="29"/>
      <c r="E6" s="29">
        <v>3</v>
      </c>
      <c r="F6" s="29"/>
      <c r="G6" s="29"/>
      <c r="H6" s="29"/>
      <c r="I6" s="29"/>
      <c r="J6" s="22" t="str">
        <f t="shared" si="2"/>
        <v/>
      </c>
      <c r="K6" s="29"/>
      <c r="L6" s="29"/>
      <c r="N6" s="20" t="str">
        <f t="shared" si="0"/>
        <v/>
      </c>
      <c r="O6" s="2">
        <f>IF(C6="",1,"")</f>
        <v>1</v>
      </c>
      <c r="P6" s="23" t="str">
        <f t="shared" si="3"/>
        <v/>
      </c>
      <c r="Q6" s="23" t="str">
        <f t="shared" si="3"/>
        <v/>
      </c>
      <c r="R6" s="23" t="str">
        <f t="shared" si="1"/>
        <v/>
      </c>
      <c r="S6" s="23"/>
      <c r="T6" s="23"/>
    </row>
    <row r="7" spans="2:20" s="20" customFormat="1" ht="16.5" customHeight="1" x14ac:dyDescent="0.25">
      <c r="B7" s="21" t="s">
        <v>12</v>
      </c>
      <c r="C7" s="29"/>
      <c r="E7" s="29">
        <v>4</v>
      </c>
      <c r="F7" s="29"/>
      <c r="G7" s="29"/>
      <c r="H7" s="29"/>
      <c r="I7" s="29"/>
      <c r="J7" s="22" t="str">
        <f t="shared" si="2"/>
        <v/>
      </c>
      <c r="K7" s="29"/>
      <c r="L7" s="29"/>
      <c r="N7" s="20" t="str">
        <f t="shared" si="0"/>
        <v/>
      </c>
      <c r="O7" s="2">
        <f>IF(C7="",1,"")</f>
        <v>1</v>
      </c>
      <c r="P7" s="23" t="str">
        <f t="shared" si="3"/>
        <v/>
      </c>
      <c r="Q7" s="23" t="str">
        <f t="shared" si="3"/>
        <v/>
      </c>
      <c r="R7" s="23" t="str">
        <f t="shared" si="1"/>
        <v/>
      </c>
      <c r="S7" s="23"/>
      <c r="T7" s="23"/>
    </row>
    <row r="8" spans="2:20" s="20" customFormat="1" ht="16.5" customHeight="1" x14ac:dyDescent="0.25">
      <c r="B8" s="21" t="s">
        <v>13</v>
      </c>
      <c r="C8" s="29"/>
      <c r="E8" s="29">
        <v>5</v>
      </c>
      <c r="F8" s="29"/>
      <c r="G8" s="29"/>
      <c r="H8" s="29"/>
      <c r="I8" s="29"/>
      <c r="J8" s="22" t="str">
        <f t="shared" si="2"/>
        <v/>
      </c>
      <c r="K8" s="29"/>
      <c r="L8" s="29"/>
      <c r="N8" s="20" t="str">
        <f t="shared" si="0"/>
        <v/>
      </c>
      <c r="O8" s="2">
        <f>IF(C8="",1,"")</f>
        <v>1</v>
      </c>
      <c r="P8" s="23" t="str">
        <f t="shared" si="3"/>
        <v/>
      </c>
      <c r="Q8" s="23" t="str">
        <f t="shared" si="3"/>
        <v/>
      </c>
      <c r="R8" s="23" t="str">
        <f t="shared" si="1"/>
        <v/>
      </c>
      <c r="S8" s="23"/>
      <c r="T8" s="23"/>
    </row>
    <row r="9" spans="2:20" s="20" customFormat="1" ht="16.5" customHeight="1" x14ac:dyDescent="0.25">
      <c r="B9" s="21" t="s">
        <v>14</v>
      </c>
      <c r="C9" s="29"/>
      <c r="E9" s="30"/>
      <c r="F9" s="30"/>
      <c r="G9" s="30"/>
      <c r="H9" s="30"/>
      <c r="I9" s="30"/>
      <c r="J9" s="23"/>
      <c r="K9" s="30"/>
      <c r="L9" s="30"/>
      <c r="N9" s="20" t="str">
        <f t="shared" si="0"/>
        <v/>
      </c>
      <c r="O9" s="23">
        <f>IF(C9="",1,"")</f>
        <v>1</v>
      </c>
      <c r="P9" s="23" t="str">
        <f t="shared" si="3"/>
        <v/>
      </c>
      <c r="Q9" s="23" t="str">
        <f t="shared" si="3"/>
        <v/>
      </c>
      <c r="R9" s="23" t="str">
        <f t="shared" si="1"/>
        <v/>
      </c>
      <c r="S9" s="23"/>
      <c r="T9" s="23"/>
    </row>
    <row r="10" spans="2:20" s="20" customFormat="1" ht="16.5" customHeight="1" x14ac:dyDescent="0.25">
      <c r="B10" s="21" t="s">
        <v>15</v>
      </c>
      <c r="C10" s="29"/>
      <c r="E10" s="30"/>
      <c r="F10" s="30"/>
      <c r="G10" s="30"/>
      <c r="H10" s="30"/>
      <c r="I10" s="30"/>
      <c r="J10" s="23"/>
      <c r="K10" s="30"/>
      <c r="L10" s="30"/>
      <c r="N10" s="20" t="str">
        <f t="shared" si="0"/>
        <v/>
      </c>
      <c r="O10" s="23" t="str">
        <f>IF(C10="","",IF(LEN(C10)-LEN(SUBSTITUTE(C10,"　",""))=1,"",1))</f>
        <v/>
      </c>
      <c r="P10" s="23" t="str">
        <f t="shared" si="3"/>
        <v/>
      </c>
      <c r="Q10" s="23" t="str">
        <f t="shared" si="3"/>
        <v/>
      </c>
      <c r="R10" s="23" t="str">
        <f t="shared" si="1"/>
        <v/>
      </c>
      <c r="S10" s="23"/>
      <c r="T10" s="23"/>
    </row>
    <row r="11" spans="2:20" ht="16.5" customHeight="1" x14ac:dyDescent="0.25">
      <c r="E11" s="72" t="s">
        <v>71</v>
      </c>
      <c r="F11" s="86"/>
      <c r="G11" s="86"/>
      <c r="H11" s="86"/>
      <c r="I11" s="86"/>
      <c r="J11" s="86"/>
      <c r="K11" s="87"/>
      <c r="L11" s="30"/>
      <c r="N11" s="20" t="str">
        <f>IFERROR(VLOOKUP(#REF!,$D$204:$G$229,4,FALSE)+#REF!,"")</f>
        <v/>
      </c>
      <c r="P11" s="23"/>
      <c r="Q11" s="23"/>
      <c r="R11" s="23"/>
    </row>
    <row r="12" spans="2:20" ht="16.5" customHeight="1" x14ac:dyDescent="0.25">
      <c r="B12" s="91" t="s">
        <v>85</v>
      </c>
      <c r="C12" s="91"/>
      <c r="E12" s="29" t="s">
        <v>72</v>
      </c>
      <c r="F12" s="29" t="s">
        <v>65</v>
      </c>
      <c r="G12" s="29" t="s">
        <v>50</v>
      </c>
      <c r="H12" s="29" t="s">
        <v>66</v>
      </c>
      <c r="I12" s="92" t="s">
        <v>20</v>
      </c>
      <c r="J12" s="93"/>
      <c r="K12" s="29" t="s">
        <v>0</v>
      </c>
      <c r="L12" s="30"/>
      <c r="N12" s="20" t="str">
        <f>IFERROR(VLOOKUP(#REF!,$D$204:$G$229,4,FALSE)+#REF!,"")</f>
        <v/>
      </c>
      <c r="P12" s="23"/>
      <c r="Q12" s="23"/>
      <c r="R12" s="23"/>
    </row>
    <row r="13" spans="2:20" ht="16.5" customHeight="1" x14ac:dyDescent="0.25">
      <c r="B13" s="21" t="s">
        <v>76</v>
      </c>
      <c r="C13" s="29"/>
      <c r="E13" s="29">
        <v>1</v>
      </c>
      <c r="F13" s="29"/>
      <c r="G13" s="29"/>
      <c r="H13" s="29"/>
      <c r="I13" s="29"/>
      <c r="J13" s="22" t="str">
        <f>IF(COUNT(I13)=1,"級",IF(COUNTBLANK(I13)=1,"","段"))</f>
        <v/>
      </c>
      <c r="K13" s="29"/>
      <c r="L13" s="30"/>
      <c r="N13" s="20" t="str">
        <f t="shared" ref="N13:N22" si="4">IFERROR(VLOOKUP(I13,$D$204:$G$229,4,FALSE)+H13,"")</f>
        <v/>
      </c>
      <c r="O13" t="str">
        <f>IFERROR(VLOOKUP(C13,$H$204:$I$207,2,FALSE),"")</f>
        <v/>
      </c>
      <c r="P13" s="23" t="str">
        <f t="shared" ref="P13" si="5">IF(F13="","",IF(LEN(F13)-LEN(SUBSTITUTE(F13,"　",""))=1,"",1))</f>
        <v/>
      </c>
      <c r="Q13" s="23" t="str">
        <f t="shared" ref="Q13" si="6">IF(G13="","",IF(LEN(G13)-LEN(SUBSTITUTE(G13,"　",""))=1,"",1))</f>
        <v/>
      </c>
      <c r="R13" s="23" t="str">
        <f>IF(AND(COUNTA(F13:I13)&gt;0,COUNTA(F13:K13)&lt;5),1,"")</f>
        <v/>
      </c>
    </row>
    <row r="14" spans="2:20" ht="16.5" customHeight="1" x14ac:dyDescent="0.25">
      <c r="B14" s="21" t="s">
        <v>77</v>
      </c>
      <c r="C14" s="29"/>
      <c r="E14" s="29">
        <v>2</v>
      </c>
      <c r="F14" s="29"/>
      <c r="G14" s="29"/>
      <c r="H14" s="29"/>
      <c r="I14" s="29"/>
      <c r="J14" s="22" t="str">
        <f>IF(COUNT(I14)=1,"級",IF(COUNTBLANK(I14)=1,"","段"))</f>
        <v/>
      </c>
      <c r="K14" s="29"/>
      <c r="L14" s="30"/>
      <c r="N14" s="20" t="str">
        <f t="shared" si="4"/>
        <v/>
      </c>
      <c r="O14" t="str">
        <f t="shared" ref="O14:O22" si="7">IFERROR(VLOOKUP(C14,$H$204:$I$207,2,FALSE),"")</f>
        <v/>
      </c>
      <c r="P14" s="23" t="str">
        <f t="shared" ref="P14:P22" si="8">IF(F14="","",IF(LEN(F14)-LEN(SUBSTITUTE(F14,"　",""))=1,"",1))</f>
        <v/>
      </c>
      <c r="Q14" s="23" t="str">
        <f t="shared" ref="Q14:Q22" si="9">IF(G14="","",IF(LEN(G14)-LEN(SUBSTITUTE(G14,"　",""))=1,"",1))</f>
        <v/>
      </c>
      <c r="R14" s="23" t="str">
        <f t="shared" ref="R14:R22" si="10">IF(AND(COUNTA(F14:I14)&gt;0,COUNTA(F14:K14)&lt;5),1,"")</f>
        <v/>
      </c>
    </row>
    <row r="15" spans="2:20" ht="16.5" customHeight="1" x14ac:dyDescent="0.25">
      <c r="E15" s="29">
        <v>3</v>
      </c>
      <c r="F15" s="29"/>
      <c r="G15" s="29"/>
      <c r="H15" s="29"/>
      <c r="I15" s="29"/>
      <c r="J15" s="22" t="str">
        <f t="shared" ref="J15:J22" si="11">IF(COUNT(I15)=1,"級",IF(COUNTBLANK(I15)=1,"","段"))</f>
        <v/>
      </c>
      <c r="K15" s="29"/>
      <c r="L15" s="30"/>
      <c r="N15" s="20" t="str">
        <f t="shared" si="4"/>
        <v/>
      </c>
      <c r="O15" t="str">
        <f t="shared" si="7"/>
        <v/>
      </c>
      <c r="P15" s="23" t="str">
        <f t="shared" si="8"/>
        <v/>
      </c>
      <c r="Q15" s="23" t="str">
        <f t="shared" si="9"/>
        <v/>
      </c>
      <c r="R15" s="23" t="str">
        <f t="shared" si="10"/>
        <v/>
      </c>
    </row>
    <row r="16" spans="2:20" ht="16.5" customHeight="1" x14ac:dyDescent="0.25">
      <c r="E16" s="29">
        <v>4</v>
      </c>
      <c r="F16" s="29"/>
      <c r="G16" s="29"/>
      <c r="H16" s="29"/>
      <c r="I16" s="29"/>
      <c r="J16" s="22" t="str">
        <f t="shared" si="11"/>
        <v/>
      </c>
      <c r="K16" s="29"/>
      <c r="L16" s="30"/>
      <c r="N16" s="20" t="str">
        <f t="shared" si="4"/>
        <v/>
      </c>
      <c r="O16" t="str">
        <f t="shared" si="7"/>
        <v/>
      </c>
      <c r="P16" s="23" t="str">
        <f t="shared" si="8"/>
        <v/>
      </c>
      <c r="Q16" s="23" t="str">
        <f t="shared" si="9"/>
        <v/>
      </c>
      <c r="R16" s="23" t="str">
        <f t="shared" si="10"/>
        <v/>
      </c>
    </row>
    <row r="17" spans="5:18" ht="16.5" customHeight="1" x14ac:dyDescent="0.25">
      <c r="E17" s="29">
        <v>5</v>
      </c>
      <c r="F17" s="29"/>
      <c r="G17" s="29"/>
      <c r="H17" s="29"/>
      <c r="I17" s="29"/>
      <c r="J17" s="22" t="str">
        <f t="shared" si="11"/>
        <v/>
      </c>
      <c r="K17" s="29"/>
      <c r="L17" s="30"/>
      <c r="N17" s="20" t="str">
        <f t="shared" si="4"/>
        <v/>
      </c>
      <c r="O17" t="str">
        <f t="shared" si="7"/>
        <v/>
      </c>
      <c r="P17" s="23" t="str">
        <f t="shared" si="8"/>
        <v/>
      </c>
      <c r="Q17" s="23" t="str">
        <f t="shared" si="9"/>
        <v/>
      </c>
      <c r="R17" s="23" t="str">
        <f t="shared" si="10"/>
        <v/>
      </c>
    </row>
    <row r="18" spans="5:18" ht="16.5" customHeight="1" x14ac:dyDescent="0.25">
      <c r="E18" s="29">
        <v>6</v>
      </c>
      <c r="F18" s="29"/>
      <c r="G18" s="29"/>
      <c r="H18" s="29"/>
      <c r="I18" s="29"/>
      <c r="J18" s="22" t="str">
        <f t="shared" si="11"/>
        <v/>
      </c>
      <c r="K18" s="29"/>
      <c r="L18" s="30"/>
      <c r="N18" s="20" t="str">
        <f t="shared" si="4"/>
        <v/>
      </c>
      <c r="O18" t="str">
        <f t="shared" si="7"/>
        <v/>
      </c>
      <c r="P18" s="23" t="str">
        <f t="shared" si="8"/>
        <v/>
      </c>
      <c r="Q18" s="23" t="str">
        <f t="shared" si="9"/>
        <v/>
      </c>
      <c r="R18" s="23" t="str">
        <f t="shared" si="10"/>
        <v/>
      </c>
    </row>
    <row r="19" spans="5:18" ht="16.5" customHeight="1" x14ac:dyDescent="0.25">
      <c r="E19" s="29">
        <v>7</v>
      </c>
      <c r="F19" s="29"/>
      <c r="G19" s="29"/>
      <c r="H19" s="29"/>
      <c r="I19" s="29"/>
      <c r="J19" s="22" t="str">
        <f t="shared" si="11"/>
        <v/>
      </c>
      <c r="K19" s="29"/>
      <c r="L19" s="30"/>
      <c r="N19" s="20" t="str">
        <f t="shared" si="4"/>
        <v/>
      </c>
      <c r="O19" t="str">
        <f t="shared" si="7"/>
        <v/>
      </c>
      <c r="P19" s="23" t="str">
        <f t="shared" si="8"/>
        <v/>
      </c>
      <c r="Q19" s="23" t="str">
        <f t="shared" si="9"/>
        <v/>
      </c>
      <c r="R19" s="23" t="str">
        <f t="shared" si="10"/>
        <v/>
      </c>
    </row>
    <row r="20" spans="5:18" ht="16.5" customHeight="1" x14ac:dyDescent="0.25">
      <c r="E20" s="29">
        <v>8</v>
      </c>
      <c r="F20" s="29"/>
      <c r="G20" s="29"/>
      <c r="H20" s="29"/>
      <c r="I20" s="29"/>
      <c r="J20" s="22" t="str">
        <f t="shared" si="11"/>
        <v/>
      </c>
      <c r="K20" s="29"/>
      <c r="L20" s="30"/>
      <c r="N20" s="20" t="str">
        <f t="shared" si="4"/>
        <v/>
      </c>
      <c r="O20" t="str">
        <f t="shared" si="7"/>
        <v/>
      </c>
      <c r="P20" s="23" t="str">
        <f t="shared" si="8"/>
        <v/>
      </c>
      <c r="Q20" s="23" t="str">
        <f t="shared" si="9"/>
        <v/>
      </c>
      <c r="R20" s="23" t="str">
        <f t="shared" si="10"/>
        <v/>
      </c>
    </row>
    <row r="21" spans="5:18" ht="16.5" customHeight="1" x14ac:dyDescent="0.25">
      <c r="E21" s="29">
        <v>9</v>
      </c>
      <c r="F21" s="29"/>
      <c r="G21" s="29"/>
      <c r="H21" s="29"/>
      <c r="I21" s="29"/>
      <c r="J21" s="22" t="str">
        <f t="shared" si="11"/>
        <v/>
      </c>
      <c r="K21" s="29"/>
      <c r="L21" s="30"/>
      <c r="N21" s="20" t="str">
        <f t="shared" si="4"/>
        <v/>
      </c>
      <c r="O21" t="str">
        <f t="shared" si="7"/>
        <v/>
      </c>
      <c r="P21" s="23" t="str">
        <f t="shared" si="8"/>
        <v/>
      </c>
      <c r="Q21" s="23" t="str">
        <f t="shared" si="9"/>
        <v/>
      </c>
      <c r="R21" s="23" t="str">
        <f t="shared" si="10"/>
        <v/>
      </c>
    </row>
    <row r="22" spans="5:18" ht="16.5" customHeight="1" x14ac:dyDescent="0.25">
      <c r="E22" s="29">
        <v>10</v>
      </c>
      <c r="F22" s="29"/>
      <c r="G22" s="29"/>
      <c r="H22" s="29"/>
      <c r="I22" s="29"/>
      <c r="J22" s="22" t="str">
        <f t="shared" si="11"/>
        <v/>
      </c>
      <c r="K22" s="29"/>
      <c r="L22" s="30"/>
      <c r="N22" s="20" t="str">
        <f t="shared" si="4"/>
        <v/>
      </c>
      <c r="O22" t="str">
        <f t="shared" si="7"/>
        <v/>
      </c>
      <c r="P22" s="23" t="str">
        <f t="shared" si="8"/>
        <v/>
      </c>
      <c r="Q22" s="23" t="str">
        <f t="shared" si="9"/>
        <v/>
      </c>
      <c r="R22" s="23" t="str">
        <f t="shared" si="10"/>
        <v/>
      </c>
    </row>
    <row r="23" spans="5:18" ht="16.5" customHeight="1" x14ac:dyDescent="0.25">
      <c r="E23" s="30"/>
      <c r="F23" s="30"/>
      <c r="G23" s="30"/>
      <c r="H23" s="30"/>
      <c r="I23" s="30"/>
      <c r="J23" s="23" t="str">
        <f t="shared" ref="J23:J24" si="12">IF(COUNT(I23)=1,"級",IF(COUNTBLANK(I23)=1,"","段"))</f>
        <v/>
      </c>
      <c r="K23" s="30"/>
      <c r="L23" s="30"/>
      <c r="N23" s="20"/>
      <c r="P23" s="23"/>
      <c r="Q23" s="23"/>
      <c r="R23" s="23"/>
    </row>
    <row r="24" spans="5:18" ht="16.5" customHeight="1" x14ac:dyDescent="0.25">
      <c r="E24" s="30"/>
      <c r="F24" s="30"/>
      <c r="G24" s="30"/>
      <c r="H24" s="30"/>
      <c r="I24" s="30"/>
      <c r="J24" s="23" t="str">
        <f t="shared" si="12"/>
        <v/>
      </c>
      <c r="K24" s="30"/>
      <c r="L24" s="30"/>
      <c r="N24" s="20"/>
      <c r="P24" s="23"/>
      <c r="Q24" s="23"/>
      <c r="R24" s="23"/>
    </row>
    <row r="25" spans="5:18" ht="16.5" customHeight="1" x14ac:dyDescent="0.25">
      <c r="E25" s="72" t="s">
        <v>73</v>
      </c>
      <c r="F25" s="86"/>
      <c r="G25" s="86"/>
      <c r="H25" s="86"/>
      <c r="I25" s="86"/>
      <c r="J25" s="86"/>
      <c r="K25" s="87"/>
      <c r="L25" s="30"/>
      <c r="N25" s="20"/>
      <c r="P25" s="23"/>
      <c r="Q25" s="23"/>
      <c r="R25" s="23"/>
    </row>
    <row r="26" spans="5:18" ht="16.5" customHeight="1" x14ac:dyDescent="0.25">
      <c r="E26" s="29" t="s">
        <v>72</v>
      </c>
      <c r="F26" s="29" t="s">
        <v>65</v>
      </c>
      <c r="G26" s="29" t="s">
        <v>50</v>
      </c>
      <c r="H26" s="29" t="s">
        <v>66</v>
      </c>
      <c r="I26" s="94" t="s">
        <v>20</v>
      </c>
      <c r="J26" s="94"/>
      <c r="K26" s="29" t="s">
        <v>0</v>
      </c>
      <c r="L26" s="30"/>
      <c r="N26" s="20"/>
      <c r="P26" s="23"/>
      <c r="Q26" s="23"/>
      <c r="R26" s="23"/>
    </row>
    <row r="27" spans="5:18" ht="16.5" customHeight="1" x14ac:dyDescent="0.25">
      <c r="E27" s="29">
        <v>1</v>
      </c>
      <c r="F27" s="29"/>
      <c r="G27" s="29"/>
      <c r="H27" s="29"/>
      <c r="I27" s="29"/>
      <c r="J27" s="22" t="str">
        <f t="shared" ref="J27" si="13">IF(COUNT(I27)=1,"級",IF(COUNTBLANK(I27)=1,"","段"))</f>
        <v/>
      </c>
      <c r="K27" s="29"/>
      <c r="L27" s="30"/>
      <c r="N27" s="20" t="str">
        <f t="shared" ref="N27:N31" si="14">IFERROR(VLOOKUP(I27,$D$204:$G$229,4,FALSE)+H27,"")</f>
        <v/>
      </c>
      <c r="O27" t="str">
        <f t="shared" ref="O27" si="15">IFERROR(VLOOKUP(C27,$H$204:$I$207,2,FALSE),"")</f>
        <v/>
      </c>
      <c r="P27" s="23" t="str">
        <f t="shared" ref="P27" si="16">IF(F27="","",IF(LEN(F27)-LEN(SUBSTITUTE(F27,"　",""))=1,"",1))</f>
        <v/>
      </c>
      <c r="Q27" s="23" t="str">
        <f t="shared" ref="Q27" si="17">IF(G27="","",IF(LEN(G27)-LEN(SUBSTITUTE(G27,"　",""))=1,"",1))</f>
        <v/>
      </c>
      <c r="R27" s="23" t="str">
        <f t="shared" ref="R27" si="18">IF(AND(COUNTA(F27:I27)&gt;0,COUNTA(F27:K27)&lt;5),1,"")</f>
        <v/>
      </c>
    </row>
    <row r="28" spans="5:18" ht="16.5" customHeight="1" x14ac:dyDescent="0.25">
      <c r="E28" s="29">
        <v>2</v>
      </c>
      <c r="F28" s="29"/>
      <c r="G28" s="29"/>
      <c r="H28" s="29"/>
      <c r="I28" s="29"/>
      <c r="J28" s="22" t="str">
        <f t="shared" ref="J28:J31" si="19">IF(COUNT(I28)=1,"級",IF(COUNTBLANK(I28)=1,"","段"))</f>
        <v/>
      </c>
      <c r="K28" s="29"/>
      <c r="L28" s="30"/>
      <c r="N28" s="20" t="str">
        <f t="shared" si="14"/>
        <v/>
      </c>
      <c r="O28" t="str">
        <f t="shared" ref="O28:O31" si="20">IFERROR(VLOOKUP(C28,$H$204:$I$207,2,FALSE),"")</f>
        <v/>
      </c>
      <c r="P28" s="23" t="str">
        <f t="shared" ref="P28:P31" si="21">IF(F28="","",IF(LEN(F28)-LEN(SUBSTITUTE(F28,"　",""))=1,"",1))</f>
        <v/>
      </c>
      <c r="Q28" s="23" t="str">
        <f t="shared" ref="Q28:Q31" si="22">IF(G28="","",IF(LEN(G28)-LEN(SUBSTITUTE(G28,"　",""))=1,"",1))</f>
        <v/>
      </c>
      <c r="R28" s="23" t="str">
        <f t="shared" ref="R28:R31" si="23">IF(AND(COUNTA(F28:I28)&gt;0,COUNTA(F28:K28)&lt;5),1,"")</f>
        <v/>
      </c>
    </row>
    <row r="29" spans="5:18" ht="16.5" customHeight="1" x14ac:dyDescent="0.25">
      <c r="E29" s="29">
        <v>3</v>
      </c>
      <c r="F29" s="29"/>
      <c r="G29" s="29"/>
      <c r="H29" s="29"/>
      <c r="I29" s="29"/>
      <c r="J29" s="22" t="str">
        <f t="shared" si="19"/>
        <v/>
      </c>
      <c r="K29" s="29"/>
      <c r="L29" s="30"/>
      <c r="N29" s="20" t="str">
        <f t="shared" si="14"/>
        <v/>
      </c>
      <c r="O29" t="str">
        <f t="shared" si="20"/>
        <v/>
      </c>
      <c r="P29" s="23" t="str">
        <f t="shared" si="21"/>
        <v/>
      </c>
      <c r="Q29" s="23" t="str">
        <f t="shared" si="22"/>
        <v/>
      </c>
      <c r="R29" s="23" t="str">
        <f t="shared" si="23"/>
        <v/>
      </c>
    </row>
    <row r="30" spans="5:18" ht="16.5" customHeight="1" x14ac:dyDescent="0.25">
      <c r="E30" s="29">
        <v>4</v>
      </c>
      <c r="F30" s="29"/>
      <c r="G30" s="29"/>
      <c r="H30" s="29"/>
      <c r="I30" s="29"/>
      <c r="J30" s="22" t="str">
        <f t="shared" si="19"/>
        <v/>
      </c>
      <c r="K30" s="29"/>
      <c r="L30" s="30"/>
      <c r="N30" s="20" t="str">
        <f t="shared" si="14"/>
        <v/>
      </c>
      <c r="O30" t="str">
        <f t="shared" si="20"/>
        <v/>
      </c>
      <c r="P30" s="23" t="str">
        <f t="shared" si="21"/>
        <v/>
      </c>
      <c r="Q30" s="23" t="str">
        <f t="shared" si="22"/>
        <v/>
      </c>
      <c r="R30" s="23" t="str">
        <f t="shared" si="23"/>
        <v/>
      </c>
    </row>
    <row r="31" spans="5:18" ht="16.5" customHeight="1" x14ac:dyDescent="0.25">
      <c r="E31" s="29">
        <v>5</v>
      </c>
      <c r="F31" s="29"/>
      <c r="G31" s="29"/>
      <c r="H31" s="29"/>
      <c r="I31" s="29"/>
      <c r="J31" s="22" t="str">
        <f t="shared" si="19"/>
        <v/>
      </c>
      <c r="K31" s="29"/>
      <c r="L31" s="30"/>
      <c r="N31" s="20" t="str">
        <f t="shared" si="14"/>
        <v/>
      </c>
      <c r="O31" t="str">
        <f t="shared" si="20"/>
        <v/>
      </c>
      <c r="P31" s="23" t="str">
        <f t="shared" si="21"/>
        <v/>
      </c>
      <c r="Q31" s="23" t="str">
        <f t="shared" si="22"/>
        <v/>
      </c>
      <c r="R31" s="23" t="str">
        <f t="shared" si="23"/>
        <v/>
      </c>
    </row>
    <row r="32" spans="5:18" ht="16.5" customHeight="1" x14ac:dyDescent="0.25">
      <c r="L32" s="30"/>
      <c r="N32" s="20" t="str">
        <f>IFERROR(VLOOKUP(#REF!,$D$204:$G$229,4,FALSE)+#REF!,"")</f>
        <v/>
      </c>
      <c r="P32" s="23"/>
      <c r="Q32" s="23"/>
      <c r="R32" s="23"/>
    </row>
    <row r="33" spans="5:18" ht="16.5" customHeight="1" x14ac:dyDescent="0.25">
      <c r="L33" s="30"/>
      <c r="N33" s="20"/>
      <c r="P33" s="23"/>
      <c r="Q33" s="23"/>
      <c r="R33" s="23"/>
    </row>
    <row r="34" spans="5:18" ht="16.5" customHeight="1" x14ac:dyDescent="0.25">
      <c r="L34" s="30"/>
      <c r="N34" s="20"/>
      <c r="P34" s="23"/>
      <c r="Q34" s="23"/>
      <c r="R34" s="23"/>
    </row>
    <row r="35" spans="5:18" ht="16.5" customHeight="1" x14ac:dyDescent="0.25">
      <c r="L35" s="30"/>
      <c r="N35" s="20"/>
      <c r="P35" s="23"/>
      <c r="Q35" s="23"/>
      <c r="R35" s="23"/>
    </row>
    <row r="36" spans="5:18" ht="16.5" customHeight="1" x14ac:dyDescent="0.25">
      <c r="L36" s="30"/>
      <c r="N36" s="20"/>
      <c r="P36" s="23"/>
      <c r="Q36" s="23"/>
      <c r="R36" s="23"/>
    </row>
    <row r="37" spans="5:18" ht="16.5" customHeight="1" x14ac:dyDescent="0.25">
      <c r="L37" s="30"/>
      <c r="N37" s="20"/>
      <c r="P37" s="23"/>
      <c r="Q37" s="23"/>
      <c r="R37" s="23"/>
    </row>
    <row r="38" spans="5:18" ht="16.5" customHeight="1" x14ac:dyDescent="0.25">
      <c r="L38" s="30"/>
      <c r="N38" s="20"/>
      <c r="P38" s="23"/>
      <c r="Q38" s="23"/>
      <c r="R38" s="23"/>
    </row>
    <row r="39" spans="5:18" ht="16.5" customHeight="1" x14ac:dyDescent="0.25">
      <c r="L39" s="30"/>
      <c r="N39" s="20"/>
      <c r="P39" s="23"/>
      <c r="Q39" s="23"/>
      <c r="R39" s="23"/>
    </row>
    <row r="40" spans="5:18" ht="16.5" customHeight="1" x14ac:dyDescent="0.25">
      <c r="L40" s="30"/>
      <c r="N40" s="20" t="str">
        <f>IFERROR(VLOOKUP(#REF!,$D$204:$G$229,4,FALSE)+#REF!,"")</f>
        <v/>
      </c>
      <c r="P40" s="23"/>
      <c r="Q40" s="23"/>
      <c r="R40" s="23"/>
    </row>
    <row r="41" spans="5:18" ht="16.5" customHeight="1" x14ac:dyDescent="0.25">
      <c r="L41" s="30"/>
      <c r="N41" s="20" t="str">
        <f>IFERROR(VLOOKUP(#REF!,$D$204:$G$229,4,FALSE)+#REF!,"")</f>
        <v/>
      </c>
      <c r="P41" s="23"/>
      <c r="Q41" s="23"/>
      <c r="R41" s="23"/>
    </row>
    <row r="42" spans="5:18" ht="16.5" customHeight="1" x14ac:dyDescent="0.25">
      <c r="L42" s="30"/>
      <c r="N42" s="20" t="str">
        <f>IFERROR(VLOOKUP(#REF!,$D$204:$G$229,4,FALSE)+#REF!,"")</f>
        <v/>
      </c>
      <c r="P42" s="23"/>
      <c r="Q42" s="23"/>
      <c r="R42" s="23"/>
    </row>
    <row r="43" spans="5:18" ht="16.5" customHeight="1" x14ac:dyDescent="0.25">
      <c r="L43" s="30"/>
      <c r="N43" s="20" t="str">
        <f>IFERROR(VLOOKUP(#REF!,$D$204:$G$229,4,FALSE)+#REF!,"")</f>
        <v/>
      </c>
      <c r="P43" s="23"/>
      <c r="Q43" s="23"/>
      <c r="R43" s="23"/>
    </row>
    <row r="44" spans="5:18" ht="14.25" x14ac:dyDescent="0.25">
      <c r="E44" s="1"/>
      <c r="F44" s="31"/>
      <c r="G44" s="31"/>
      <c r="H44" s="31"/>
      <c r="I44" s="31"/>
      <c r="K44" s="31"/>
      <c r="L44" s="31"/>
      <c r="N44" s="20" t="str">
        <f>IFERROR(VLOOKUP(I44,$D$204:$G$229,4,FALSE)+H44,"")</f>
        <v/>
      </c>
      <c r="P44" s="23"/>
      <c r="Q44" s="23"/>
      <c r="R44" s="23"/>
    </row>
    <row r="45" spans="5:18" ht="14.25" x14ac:dyDescent="0.25">
      <c r="E45" s="1"/>
      <c r="F45" s="31"/>
      <c r="G45" s="31"/>
      <c r="H45" s="31"/>
      <c r="I45" s="31"/>
      <c r="K45" s="31"/>
      <c r="L45" s="31"/>
      <c r="N45" s="20" t="str">
        <f>IFERROR(VLOOKUP(I45,$D$204:$G$229,4,FALSE)+H45,"")</f>
        <v/>
      </c>
      <c r="P45" s="23" t="str">
        <f t="shared" si="3"/>
        <v/>
      </c>
      <c r="Q45" s="23" t="str">
        <f t="shared" si="3"/>
        <v/>
      </c>
      <c r="R45" s="23" t="str">
        <f t="shared" ref="R45" si="24">IF(AND(COUNTA(F45:I45,K45)&gt;0,COUNTA(F45:K45)&lt;5),1,"")</f>
        <v/>
      </c>
    </row>
    <row r="46" spans="5:18" x14ac:dyDescent="0.25">
      <c r="E46" s="1"/>
      <c r="F46" s="31"/>
      <c r="G46" s="31"/>
      <c r="H46" s="31"/>
      <c r="I46" s="31"/>
      <c r="J46" s="31"/>
      <c r="K46" s="31"/>
      <c r="L46" s="31"/>
    </row>
    <row r="47" spans="5:18" x14ac:dyDescent="0.25">
      <c r="E47" s="1"/>
      <c r="F47" s="31"/>
      <c r="G47" s="31"/>
      <c r="H47" s="31"/>
      <c r="I47" s="31"/>
      <c r="J47" s="31"/>
      <c r="K47" s="31"/>
      <c r="L47" s="31"/>
    </row>
    <row r="48" spans="5:18" x14ac:dyDescent="0.25">
      <c r="L48" s="31"/>
    </row>
    <row r="49" spans="12:12" x14ac:dyDescent="0.25">
      <c r="L49" s="31"/>
    </row>
    <row r="50" spans="12:12" x14ac:dyDescent="0.25">
      <c r="L50" s="31"/>
    </row>
    <row r="51" spans="12:12" x14ac:dyDescent="0.25">
      <c r="L51" s="31"/>
    </row>
    <row r="52" spans="12:12" x14ac:dyDescent="0.25">
      <c r="L52" s="31"/>
    </row>
    <row r="53" spans="12:12" x14ac:dyDescent="0.25">
      <c r="L53" s="31"/>
    </row>
    <row r="54" spans="12:12" x14ac:dyDescent="0.25">
      <c r="L54" s="31"/>
    </row>
    <row r="55" spans="12:12" x14ac:dyDescent="0.25">
      <c r="L55" s="31"/>
    </row>
    <row r="56" spans="12:12" x14ac:dyDescent="0.25">
      <c r="L56" s="31"/>
    </row>
    <row r="57" spans="12:12" x14ac:dyDescent="0.25">
      <c r="L57" s="31"/>
    </row>
    <row r="58" spans="12:12" x14ac:dyDescent="0.25">
      <c r="L58" s="31"/>
    </row>
    <row r="59" spans="12:12" x14ac:dyDescent="0.25">
      <c r="L59" s="31"/>
    </row>
    <row r="60" spans="12:12" x14ac:dyDescent="0.25">
      <c r="L60" s="31"/>
    </row>
    <row r="61" spans="12:12" x14ac:dyDescent="0.25">
      <c r="L61" s="31"/>
    </row>
    <row r="62" spans="12:12" x14ac:dyDescent="0.25">
      <c r="L62" s="31"/>
    </row>
    <row r="63" spans="12:12" x14ac:dyDescent="0.25">
      <c r="L63" s="31"/>
    </row>
    <row r="64" spans="12:12" x14ac:dyDescent="0.25">
      <c r="L64" s="31"/>
    </row>
    <row r="65" spans="12:12" x14ac:dyDescent="0.25">
      <c r="L65" s="31"/>
    </row>
    <row r="66" spans="12:12" x14ac:dyDescent="0.25">
      <c r="L66" s="31"/>
    </row>
    <row r="67" spans="12:12" x14ac:dyDescent="0.25">
      <c r="L67" s="31"/>
    </row>
    <row r="68" spans="12:12" x14ac:dyDescent="0.25">
      <c r="L68" s="31"/>
    </row>
    <row r="69" spans="12:12" x14ac:dyDescent="0.25">
      <c r="L69" s="31"/>
    </row>
    <row r="70" spans="12:12" x14ac:dyDescent="0.25">
      <c r="L70" s="31"/>
    </row>
    <row r="71" spans="12:12" x14ac:dyDescent="0.25">
      <c r="L71" s="31"/>
    </row>
    <row r="72" spans="12:12" x14ac:dyDescent="0.25">
      <c r="L72" s="31"/>
    </row>
    <row r="73" spans="12:12" x14ac:dyDescent="0.25">
      <c r="L73" s="31"/>
    </row>
    <row r="74" spans="12:12" x14ac:dyDescent="0.25">
      <c r="L74" s="31"/>
    </row>
    <row r="75" spans="12:12" x14ac:dyDescent="0.25">
      <c r="L75" s="31"/>
    </row>
    <row r="76" spans="12:12" x14ac:dyDescent="0.25">
      <c r="L76" s="31"/>
    </row>
    <row r="77" spans="12:12" x14ac:dyDescent="0.25">
      <c r="L77" s="31"/>
    </row>
    <row r="204" spans="4:9" x14ac:dyDescent="0.25">
      <c r="D204" t="s">
        <v>56</v>
      </c>
      <c r="E204" s="2">
        <v>1</v>
      </c>
      <c r="F204" t="s">
        <v>57</v>
      </c>
      <c r="G204">
        <v>210</v>
      </c>
      <c r="H204" t="s">
        <v>78</v>
      </c>
      <c r="I204">
        <v>1</v>
      </c>
    </row>
    <row r="205" spans="4:9" x14ac:dyDescent="0.25">
      <c r="D205" t="s">
        <v>55</v>
      </c>
      <c r="E205" s="2">
        <v>2</v>
      </c>
      <c r="F205" t="s">
        <v>58</v>
      </c>
      <c r="G205">
        <v>220</v>
      </c>
      <c r="H205" t="s">
        <v>80</v>
      </c>
      <c r="I205">
        <v>2</v>
      </c>
    </row>
    <row r="206" spans="4:9" x14ac:dyDescent="0.25">
      <c r="D206" t="s">
        <v>59</v>
      </c>
      <c r="E206" s="2">
        <v>3</v>
      </c>
      <c r="G206">
        <v>230</v>
      </c>
      <c r="H206" t="s">
        <v>81</v>
      </c>
      <c r="I206">
        <v>3</v>
      </c>
    </row>
    <row r="207" spans="4:9" x14ac:dyDescent="0.25">
      <c r="D207">
        <v>1</v>
      </c>
      <c r="G207">
        <v>200</v>
      </c>
      <c r="H207" t="s">
        <v>81</v>
      </c>
      <c r="I207">
        <v>4</v>
      </c>
    </row>
    <row r="208" spans="4:9" x14ac:dyDescent="0.25">
      <c r="D208">
        <v>2</v>
      </c>
      <c r="G208">
        <v>190</v>
      </c>
    </row>
    <row r="209" spans="4:7" x14ac:dyDescent="0.25">
      <c r="D209">
        <v>3</v>
      </c>
      <c r="G209">
        <v>180</v>
      </c>
    </row>
    <row r="210" spans="4:7" x14ac:dyDescent="0.25">
      <c r="D210">
        <v>4</v>
      </c>
      <c r="G210">
        <v>170</v>
      </c>
    </row>
    <row r="211" spans="4:7" x14ac:dyDescent="0.25">
      <c r="D211">
        <v>5</v>
      </c>
      <c r="G211">
        <v>160</v>
      </c>
    </row>
    <row r="212" spans="4:7" x14ac:dyDescent="0.25">
      <c r="D212">
        <v>6</v>
      </c>
      <c r="G212">
        <v>150</v>
      </c>
    </row>
    <row r="213" spans="4:7" x14ac:dyDescent="0.25">
      <c r="D213">
        <v>7</v>
      </c>
      <c r="G213">
        <v>140</v>
      </c>
    </row>
    <row r="214" spans="4:7" x14ac:dyDescent="0.25">
      <c r="D214">
        <v>8</v>
      </c>
      <c r="G214">
        <v>130</v>
      </c>
    </row>
    <row r="215" spans="4:7" x14ac:dyDescent="0.25">
      <c r="D215">
        <v>9</v>
      </c>
      <c r="G215">
        <v>120</v>
      </c>
    </row>
    <row r="216" spans="4:7" x14ac:dyDescent="0.25">
      <c r="D216">
        <v>10</v>
      </c>
      <c r="G216">
        <v>110</v>
      </c>
    </row>
    <row r="217" spans="4:7" x14ac:dyDescent="0.25">
      <c r="D217">
        <v>11</v>
      </c>
      <c r="G217">
        <v>100</v>
      </c>
    </row>
    <row r="218" spans="4:7" x14ac:dyDescent="0.25">
      <c r="D218">
        <v>12</v>
      </c>
      <c r="G218">
        <v>90</v>
      </c>
    </row>
    <row r="219" spans="4:7" x14ac:dyDescent="0.25">
      <c r="D219">
        <v>13</v>
      </c>
      <c r="G219">
        <v>80</v>
      </c>
    </row>
    <row r="220" spans="4:7" x14ac:dyDescent="0.25">
      <c r="D220">
        <v>14</v>
      </c>
      <c r="G220">
        <v>70</v>
      </c>
    </row>
    <row r="221" spans="4:7" x14ac:dyDescent="0.25">
      <c r="D221">
        <v>15</v>
      </c>
      <c r="G221">
        <v>60</v>
      </c>
    </row>
    <row r="222" spans="4:7" x14ac:dyDescent="0.25">
      <c r="D222">
        <v>16</v>
      </c>
      <c r="G222">
        <v>50</v>
      </c>
    </row>
    <row r="223" spans="4:7" x14ac:dyDescent="0.25">
      <c r="D223">
        <v>17</v>
      </c>
      <c r="G223">
        <v>40</v>
      </c>
    </row>
    <row r="224" spans="4:7" x14ac:dyDescent="0.25">
      <c r="D224">
        <v>18</v>
      </c>
      <c r="G224">
        <v>30</v>
      </c>
    </row>
    <row r="225" spans="4:7" x14ac:dyDescent="0.25">
      <c r="D225">
        <v>19</v>
      </c>
      <c r="G225">
        <v>20</v>
      </c>
    </row>
    <row r="226" spans="4:7" x14ac:dyDescent="0.25">
      <c r="D226">
        <v>20</v>
      </c>
      <c r="G226">
        <v>10</v>
      </c>
    </row>
    <row r="227" spans="4:7" x14ac:dyDescent="0.25">
      <c r="D227" t="s">
        <v>67</v>
      </c>
      <c r="G227">
        <v>240</v>
      </c>
    </row>
    <row r="228" spans="4:7" x14ac:dyDescent="0.25">
      <c r="D228" t="s">
        <v>68</v>
      </c>
      <c r="G228">
        <v>250</v>
      </c>
    </row>
    <row r="229" spans="4:7" x14ac:dyDescent="0.25">
      <c r="D229" t="s">
        <v>69</v>
      </c>
      <c r="G229">
        <v>260</v>
      </c>
    </row>
  </sheetData>
  <sheetProtection sheet="1" objects="1" scenarios="1"/>
  <mergeCells count="8">
    <mergeCell ref="E11:K11"/>
    <mergeCell ref="I12:J12"/>
    <mergeCell ref="E25:K25"/>
    <mergeCell ref="I26:J26"/>
    <mergeCell ref="B2:C2"/>
    <mergeCell ref="E2:L2"/>
    <mergeCell ref="I3:J3"/>
    <mergeCell ref="B12:C12"/>
  </mergeCells>
  <phoneticPr fontId="1"/>
  <conditionalFormatting sqref="C3:C9">
    <cfRule type="expression" dxfId="18" priority="20" stopIfTrue="1">
      <formula>O3=1</formula>
    </cfRule>
  </conditionalFormatting>
  <conditionalFormatting sqref="C10">
    <cfRule type="expression" dxfId="17" priority="17" stopIfTrue="1">
      <formula>$O$10=1</formula>
    </cfRule>
  </conditionalFormatting>
  <conditionalFormatting sqref="C13">
    <cfRule type="expression" dxfId="16" priority="19" stopIfTrue="1">
      <formula>$O$13=""</formula>
    </cfRule>
  </conditionalFormatting>
  <conditionalFormatting sqref="C14">
    <cfRule type="expression" dxfId="15" priority="18" stopIfTrue="1">
      <formula>COUNT($O$14)=1</formula>
    </cfRule>
    <cfRule type="expression" dxfId="14" priority="21" stopIfTrue="1">
      <formula>COUNTA($C$10)=1</formula>
    </cfRule>
  </conditionalFormatting>
  <conditionalFormatting sqref="F4:G11 F44:G45">
    <cfRule type="expression" dxfId="13" priority="22" stopIfTrue="1">
      <formula>P4=1</formula>
    </cfRule>
  </conditionalFormatting>
  <conditionalFormatting sqref="F12:G12">
    <cfRule type="expression" dxfId="12" priority="26" stopIfTrue="1">
      <formula>P24=1</formula>
    </cfRule>
  </conditionalFormatting>
  <conditionalFormatting sqref="F13:G22">
    <cfRule type="expression" dxfId="11" priority="10" stopIfTrue="1">
      <formula>P13=1</formula>
    </cfRule>
  </conditionalFormatting>
  <conditionalFormatting sqref="F23:G24 F26:G26">
    <cfRule type="expression" dxfId="10" priority="33" stopIfTrue="1">
      <formula>#REF!=1</formula>
    </cfRule>
  </conditionalFormatting>
  <conditionalFormatting sqref="F13:J22">
    <cfRule type="expression" dxfId="7" priority="7" stopIfTrue="1">
      <formula>$R13=1</formula>
    </cfRule>
  </conditionalFormatting>
  <conditionalFormatting sqref="F23:J24">
    <cfRule type="expression" dxfId="6" priority="34" stopIfTrue="1">
      <formula>#REF!=1</formula>
    </cfRule>
  </conditionalFormatting>
  <conditionalFormatting sqref="F4:K10 F44:J45">
    <cfRule type="expression" dxfId="5" priority="15" stopIfTrue="1">
      <formula>$R4=1</formula>
    </cfRule>
  </conditionalFormatting>
  <conditionalFormatting sqref="F11:K11">
    <cfRule type="expression" dxfId="4" priority="42" stopIfTrue="1">
      <formula>$R11=1</formula>
    </cfRule>
  </conditionalFormatting>
  <conditionalFormatting sqref="F27:G31">
    <cfRule type="expression" dxfId="1" priority="2" stopIfTrue="1">
      <formula>P27=1</formula>
    </cfRule>
  </conditionalFormatting>
  <conditionalFormatting sqref="F27:J31">
    <cfRule type="expression" dxfId="0" priority="1" stopIfTrue="1">
      <formula>$R27=1</formula>
    </cfRule>
  </conditionalFormatting>
  <dataValidations count="5">
    <dataValidation type="list" allowBlank="1" showInputMessage="1" showErrorMessage="1" sqref="I13:I22 I4:I8 I27:I31" xr:uid="{834A1C7E-3A1D-4056-8C36-392773C61772}">
      <formula1>$D$204:$D$229</formula1>
    </dataValidation>
    <dataValidation type="list" allowBlank="1" showInputMessage="1" showErrorMessage="1" sqref="H44:H45 H13:H22 H4:H8 H27:H31" xr:uid="{D0104C01-7286-4039-9CFC-46105682104D}">
      <formula1>$E$204:$E$206</formula1>
    </dataValidation>
    <dataValidation type="list" allowBlank="1" showInputMessage="1" showErrorMessage="1" sqref="K4:K8" xr:uid="{AA7A6F38-5AD3-4354-9953-5BA6A3A3718A}">
      <formula1>$F$204:$F$205</formula1>
    </dataValidation>
    <dataValidation type="list" allowBlank="1" showInputMessage="1" showErrorMessage="1" sqref="C14" xr:uid="{D972639D-EAC2-46A7-A331-BCDA6536EA88}">
      <formula1>$H$204:$H$207</formula1>
    </dataValidation>
    <dataValidation type="list" allowBlank="1" showInputMessage="1" showErrorMessage="1" sqref="C13" xr:uid="{2E22B9C5-18CB-46C2-8044-DBB8824BDEBF}">
      <formula1>$H$204:$H$206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&amp;C&amp;"HG丸ｺﾞｼｯｸM-PRO,標準"&amp;16大会申込書の入力例及び注意点
→「入力シート」のシートに入力をして下さい。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theme="3" tint="-0.249977111117893"/>
    <pageSetUpPr autoPageBreaks="0"/>
  </sheetPr>
  <dimension ref="A1:BF65"/>
  <sheetViews>
    <sheetView tabSelected="1" view="pageBreakPreview" zoomScale="115" zoomScaleNormal="85" zoomScaleSheetLayoutView="115" workbookViewId="0">
      <selection activeCell="AL40" sqref="AL40:BB40"/>
    </sheetView>
  </sheetViews>
  <sheetFormatPr defaultColWidth="9" defaultRowHeight="12.75" x14ac:dyDescent="0.25"/>
  <cols>
    <col min="1" max="95" width="1.86328125" style="1" customWidth="1"/>
    <col min="96" max="16384" width="9" style="1"/>
  </cols>
  <sheetData>
    <row r="1" spans="1:58" x14ac:dyDescent="0.25">
      <c r="A1" s="107" t="s">
        <v>115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</row>
    <row r="2" spans="1:58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</row>
    <row r="3" spans="1:58" ht="3.75" customHeight="1" x14ac:dyDescent="0.25">
      <c r="AH3" s="109"/>
      <c r="AI3" s="102"/>
      <c r="AJ3" s="102"/>
      <c r="AK3" s="102"/>
      <c r="AL3" s="102"/>
      <c r="AM3" s="102"/>
      <c r="AN3" s="102"/>
      <c r="AO3" s="102"/>
      <c r="AP3" s="11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</row>
    <row r="4" spans="1:58" ht="13.15" thickBot="1" x14ac:dyDescent="0.3">
      <c r="A4" s="111">
        <v>45527</v>
      </c>
      <c r="B4" s="111"/>
      <c r="C4" s="111"/>
      <c r="D4" s="111"/>
      <c r="E4" s="111"/>
      <c r="F4" s="111"/>
      <c r="G4" s="111"/>
      <c r="H4" s="111"/>
      <c r="I4" s="116">
        <v>0.54166666666666663</v>
      </c>
      <c r="J4" s="116"/>
      <c r="K4" s="116"/>
      <c r="L4" s="116"/>
      <c r="M4" s="115" t="s">
        <v>118</v>
      </c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58" ht="13.15" thickTop="1" x14ac:dyDescent="0.25">
      <c r="AB5" s="102" t="s">
        <v>117</v>
      </c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</row>
    <row r="6" spans="1:58" ht="6.75" customHeight="1" x14ac:dyDescent="0.25"/>
    <row r="7" spans="1:58" ht="16.149999999999999" x14ac:dyDescent="0.25">
      <c r="A7" s="103" t="s">
        <v>116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</row>
    <row r="8" spans="1:58" ht="6.75" customHeight="1" x14ac:dyDescent="0.25"/>
    <row r="9" spans="1:58" ht="20.25" customHeight="1" x14ac:dyDescent="0.25">
      <c r="B9" s="104" t="s">
        <v>11</v>
      </c>
      <c r="C9" s="105"/>
      <c r="D9" s="105"/>
      <c r="E9" s="105"/>
      <c r="F9" s="105"/>
      <c r="G9" s="106"/>
      <c r="H9" s="99" t="str">
        <f>入力用シート!C3&amp;""</f>
        <v/>
      </c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1"/>
      <c r="AB9" s="112" t="s">
        <v>12</v>
      </c>
      <c r="AC9" s="113"/>
      <c r="AD9" s="113"/>
      <c r="AE9" s="113"/>
      <c r="AF9" s="113"/>
      <c r="AG9" s="114"/>
      <c r="AH9" s="99" t="str">
        <f>入力用シート!C7&amp;""</f>
        <v/>
      </c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1"/>
    </row>
    <row r="10" spans="1:58" ht="20.25" customHeight="1" x14ac:dyDescent="0.25">
      <c r="B10" s="104" t="s">
        <v>49</v>
      </c>
      <c r="C10" s="105"/>
      <c r="D10" s="105"/>
      <c r="E10" s="105"/>
      <c r="F10" s="105"/>
      <c r="G10" s="106"/>
      <c r="H10" s="99" t="str">
        <f>入力用シート!C4&amp;""</f>
        <v/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1"/>
      <c r="AB10" s="112" t="s">
        <v>13</v>
      </c>
      <c r="AC10" s="113"/>
      <c r="AD10" s="113"/>
      <c r="AE10" s="113"/>
      <c r="AF10" s="113"/>
      <c r="AG10" s="114"/>
      <c r="AH10" s="99" t="str">
        <f>入力用シート!C8&amp;""</f>
        <v/>
      </c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1"/>
    </row>
    <row r="11" spans="1:58" ht="20.25" customHeight="1" x14ac:dyDescent="0.25">
      <c r="B11" s="112" t="s">
        <v>3</v>
      </c>
      <c r="C11" s="113"/>
      <c r="D11" s="113"/>
      <c r="E11" s="113"/>
      <c r="F11" s="113"/>
      <c r="G11" s="114"/>
      <c r="H11" s="99" t="str">
        <f>入力用シート!C5&amp;""</f>
        <v/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1"/>
      <c r="AB11" s="112" t="s">
        <v>14</v>
      </c>
      <c r="AC11" s="113"/>
      <c r="AD11" s="113"/>
      <c r="AE11" s="113"/>
      <c r="AF11" s="113"/>
      <c r="AG11" s="114"/>
      <c r="AH11" s="99" t="str">
        <f>入力用シート!C9&amp;""</f>
        <v/>
      </c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1"/>
    </row>
    <row r="12" spans="1:58" ht="20.25" customHeight="1" x14ac:dyDescent="0.25">
      <c r="B12" s="112" t="s">
        <v>7</v>
      </c>
      <c r="C12" s="113"/>
      <c r="D12" s="113"/>
      <c r="E12" s="113"/>
      <c r="F12" s="113"/>
      <c r="G12" s="114"/>
      <c r="H12" s="96" t="s">
        <v>10</v>
      </c>
      <c r="I12" s="97"/>
      <c r="J12" s="97"/>
      <c r="K12" s="97"/>
      <c r="L12" s="100" t="str">
        <f>入力用シート!C6&amp;""</f>
        <v/>
      </c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1"/>
      <c r="AB12" s="112" t="s">
        <v>15</v>
      </c>
      <c r="AC12" s="113"/>
      <c r="AD12" s="113"/>
      <c r="AE12" s="113"/>
      <c r="AF12" s="113"/>
      <c r="AG12" s="114"/>
      <c r="AH12" s="99" t="str">
        <f>入力用シート!C10&amp;""</f>
        <v/>
      </c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1"/>
    </row>
    <row r="13" spans="1:58" ht="17.75" customHeight="1" x14ac:dyDescent="0.25"/>
    <row r="14" spans="1:58" ht="18.75" customHeight="1" x14ac:dyDescent="0.25">
      <c r="A14" s="118" t="s">
        <v>8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2"/>
      <c r="Z14" s="119" t="s">
        <v>19</v>
      </c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</row>
    <row r="15" spans="1:58" ht="18.75" customHeight="1" x14ac:dyDescent="0.25">
      <c r="A15" s="117"/>
      <c r="B15" s="117"/>
      <c r="C15" s="117"/>
      <c r="D15" s="96" t="s">
        <v>16</v>
      </c>
      <c r="E15" s="97"/>
      <c r="F15" s="97"/>
      <c r="G15" s="97"/>
      <c r="H15" s="97"/>
      <c r="I15" s="97"/>
      <c r="J15" s="97"/>
      <c r="K15" s="97"/>
      <c r="L15" s="97"/>
      <c r="M15" s="97"/>
      <c r="N15" s="98"/>
      <c r="O15" s="96" t="s">
        <v>17</v>
      </c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8"/>
      <c r="AB15" s="96" t="s">
        <v>18</v>
      </c>
      <c r="AC15" s="97"/>
      <c r="AD15" s="97"/>
      <c r="AE15" s="98"/>
      <c r="AF15" s="96" t="s">
        <v>20</v>
      </c>
      <c r="AG15" s="97"/>
      <c r="AH15" s="97"/>
      <c r="AI15" s="97"/>
      <c r="AJ15" s="97"/>
      <c r="AK15" s="98"/>
      <c r="AL15" s="97" t="s">
        <v>9</v>
      </c>
      <c r="AM15" s="97"/>
      <c r="AN15" s="97"/>
      <c r="AO15" s="96" t="s">
        <v>0</v>
      </c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8"/>
    </row>
    <row r="16" spans="1:58" ht="18.75" customHeight="1" x14ac:dyDescent="0.25">
      <c r="A16" s="71">
        <v>1</v>
      </c>
      <c r="B16" s="71"/>
      <c r="C16" s="71"/>
      <c r="D16" s="71" t="str">
        <f>入力用シート!F4&amp;""</f>
        <v/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 t="str">
        <f>入力用シート!G4&amp;""</f>
        <v/>
      </c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99" t="str">
        <f>入力用シート!H4&amp;""</f>
        <v/>
      </c>
      <c r="AC16" s="100"/>
      <c r="AD16" s="97" t="s">
        <v>1</v>
      </c>
      <c r="AE16" s="98"/>
      <c r="AF16" s="120" t="str">
        <f>入力用シート!I4&amp;""</f>
        <v/>
      </c>
      <c r="AG16" s="121"/>
      <c r="AH16" s="121"/>
      <c r="AI16" s="124" t="str">
        <f>入力用シート!J4&amp;""</f>
        <v/>
      </c>
      <c r="AJ16" s="124"/>
      <c r="AK16" s="125"/>
      <c r="AL16" s="100" t="str">
        <f>入力用シート!K4&amp;""</f>
        <v/>
      </c>
      <c r="AM16" s="100"/>
      <c r="AN16" s="100"/>
      <c r="AO16" s="99" t="str">
        <f>入力用シート!L4&amp;""</f>
        <v/>
      </c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1"/>
      <c r="BF16" s="1" t="s">
        <v>60</v>
      </c>
    </row>
    <row r="17" spans="1:58" ht="18.75" customHeight="1" x14ac:dyDescent="0.25">
      <c r="A17" s="71">
        <v>2</v>
      </c>
      <c r="B17" s="71"/>
      <c r="C17" s="71"/>
      <c r="D17" s="71" t="str">
        <f>入力用シート!F5&amp;""</f>
        <v/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 t="str">
        <f>入力用シート!G5&amp;""</f>
        <v/>
      </c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99" t="str">
        <f>入力用シート!H5&amp;""</f>
        <v/>
      </c>
      <c r="AC17" s="100"/>
      <c r="AD17" s="97" t="s">
        <v>1</v>
      </c>
      <c r="AE17" s="98"/>
      <c r="AF17" s="120" t="str">
        <f>入力用シート!I5&amp;""</f>
        <v/>
      </c>
      <c r="AG17" s="121"/>
      <c r="AH17" s="121"/>
      <c r="AI17" s="124" t="str">
        <f>入力用シート!J5&amp;""</f>
        <v/>
      </c>
      <c r="AJ17" s="124"/>
      <c r="AK17" s="125"/>
      <c r="AL17" s="100" t="str">
        <f>入力用シート!K5&amp;""</f>
        <v/>
      </c>
      <c r="AM17" s="100"/>
      <c r="AN17" s="100"/>
      <c r="AO17" s="99" t="str">
        <f>入力用シート!L5&amp;""</f>
        <v/>
      </c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1"/>
      <c r="BF17" s="1" t="s">
        <v>60</v>
      </c>
    </row>
    <row r="18" spans="1:58" ht="18.75" customHeight="1" x14ac:dyDescent="0.25">
      <c r="A18" s="71">
        <v>3</v>
      </c>
      <c r="B18" s="71"/>
      <c r="C18" s="71"/>
      <c r="D18" s="71" t="str">
        <f>入力用シート!F6&amp;""</f>
        <v/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 t="str">
        <f>入力用シート!G6&amp;""</f>
        <v/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99" t="str">
        <f>入力用シート!H6&amp;""</f>
        <v/>
      </c>
      <c r="AC18" s="100"/>
      <c r="AD18" s="97" t="s">
        <v>1</v>
      </c>
      <c r="AE18" s="98"/>
      <c r="AF18" s="120" t="str">
        <f>入力用シート!I6&amp;""</f>
        <v/>
      </c>
      <c r="AG18" s="121"/>
      <c r="AH18" s="121"/>
      <c r="AI18" s="124" t="str">
        <f>入力用シート!J6&amp;""</f>
        <v/>
      </c>
      <c r="AJ18" s="124"/>
      <c r="AK18" s="125"/>
      <c r="AL18" s="100" t="str">
        <f>入力用シート!K6&amp;""</f>
        <v/>
      </c>
      <c r="AM18" s="100"/>
      <c r="AN18" s="100"/>
      <c r="AO18" s="99" t="str">
        <f>入力用シート!L6&amp;""</f>
        <v/>
      </c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1"/>
    </row>
    <row r="19" spans="1:58" ht="18.75" customHeight="1" x14ac:dyDescent="0.25">
      <c r="A19" s="71">
        <v>4</v>
      </c>
      <c r="B19" s="71"/>
      <c r="C19" s="71"/>
      <c r="D19" s="71" t="str">
        <f>入力用シート!F7&amp;""</f>
        <v/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 t="str">
        <f>入力用シート!G7&amp;""</f>
        <v/>
      </c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99" t="str">
        <f>入力用シート!H7&amp;""</f>
        <v/>
      </c>
      <c r="AC19" s="100"/>
      <c r="AD19" s="97" t="s">
        <v>1</v>
      </c>
      <c r="AE19" s="98"/>
      <c r="AF19" s="120" t="str">
        <f>入力用シート!I7&amp;""</f>
        <v/>
      </c>
      <c r="AG19" s="121"/>
      <c r="AH19" s="121"/>
      <c r="AI19" s="124" t="str">
        <f>入力用シート!J7&amp;""</f>
        <v/>
      </c>
      <c r="AJ19" s="124"/>
      <c r="AK19" s="125"/>
      <c r="AL19" s="100" t="str">
        <f>入力用シート!K7&amp;""</f>
        <v/>
      </c>
      <c r="AM19" s="100"/>
      <c r="AN19" s="100"/>
      <c r="AO19" s="99" t="str">
        <f>入力用シート!L7&amp;""</f>
        <v/>
      </c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1"/>
    </row>
    <row r="20" spans="1:58" ht="17.75" customHeight="1" x14ac:dyDescent="0.25">
      <c r="A20" s="71">
        <v>5</v>
      </c>
      <c r="B20" s="71"/>
      <c r="C20" s="71"/>
      <c r="D20" s="71" t="str">
        <f>入力用シート!F8&amp;""</f>
        <v/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 t="str">
        <f>入力用シート!G8&amp;""</f>
        <v/>
      </c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99" t="str">
        <f>入力用シート!H8&amp;""</f>
        <v/>
      </c>
      <c r="AC20" s="100"/>
      <c r="AD20" s="122" t="s">
        <v>1</v>
      </c>
      <c r="AE20" s="123"/>
      <c r="AF20" s="120" t="str">
        <f>入力用シート!I8&amp;""</f>
        <v/>
      </c>
      <c r="AG20" s="121"/>
      <c r="AH20" s="121"/>
      <c r="AI20" s="124" t="str">
        <f>入力用シート!J8&amp;""</f>
        <v/>
      </c>
      <c r="AJ20" s="124"/>
      <c r="AK20" s="125"/>
      <c r="AL20" s="100" t="str">
        <f>入力用シート!K8&amp;""</f>
        <v/>
      </c>
      <c r="AM20" s="100"/>
      <c r="AN20" s="100"/>
      <c r="AO20" s="99" t="str">
        <f>入力用シート!L8&amp;""</f>
        <v/>
      </c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1"/>
    </row>
    <row r="21" spans="1:58" ht="17.75" customHeight="1" x14ac:dyDescent="0.25"/>
    <row r="22" spans="1:58" ht="17.75" customHeight="1" x14ac:dyDescent="0.25">
      <c r="A22" s="118" t="s">
        <v>22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9" t="s">
        <v>21</v>
      </c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</row>
    <row r="23" spans="1:58" ht="17.75" customHeight="1" x14ac:dyDescent="0.25">
      <c r="A23" s="117"/>
      <c r="B23" s="117"/>
      <c r="C23" s="117"/>
      <c r="D23" s="96" t="s">
        <v>16</v>
      </c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6" t="s">
        <v>17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8"/>
      <c r="AB23" s="96" t="s">
        <v>18</v>
      </c>
      <c r="AC23" s="97"/>
      <c r="AD23" s="97"/>
      <c r="AE23" s="98"/>
      <c r="AF23" s="96" t="s">
        <v>20</v>
      </c>
      <c r="AG23" s="97"/>
      <c r="AH23" s="97"/>
      <c r="AI23" s="97"/>
      <c r="AJ23" s="97"/>
      <c r="AK23" s="98"/>
      <c r="AL23" s="96" t="s">
        <v>0</v>
      </c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8"/>
    </row>
    <row r="24" spans="1:58" ht="18.75" customHeight="1" x14ac:dyDescent="0.25">
      <c r="A24" s="99">
        <v>1</v>
      </c>
      <c r="B24" s="100"/>
      <c r="C24" s="101"/>
      <c r="D24" s="71" t="str">
        <f>入力用シート!F13&amp;""</f>
        <v/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 t="str">
        <f>入力用シート!G13&amp;""</f>
        <v/>
      </c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99" t="str">
        <f>入力用シート!H13&amp;""</f>
        <v/>
      </c>
      <c r="AC24" s="100"/>
      <c r="AD24" s="97" t="s">
        <v>1</v>
      </c>
      <c r="AE24" s="98"/>
      <c r="AF24" s="120" t="str">
        <f>入力用シート!I13&amp;""</f>
        <v/>
      </c>
      <c r="AG24" s="121"/>
      <c r="AH24" s="121"/>
      <c r="AI24" s="124" t="str">
        <f>入力用シート!J13&amp;""</f>
        <v/>
      </c>
      <c r="AJ24" s="124"/>
      <c r="AK24" s="125"/>
      <c r="AL24" s="99" t="str">
        <f>入力用シート!K13&amp;""</f>
        <v/>
      </c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1"/>
    </row>
    <row r="25" spans="1:58" ht="18.75" customHeight="1" x14ac:dyDescent="0.25">
      <c r="A25" s="99">
        <v>2</v>
      </c>
      <c r="B25" s="100"/>
      <c r="C25" s="101"/>
      <c r="D25" s="71" t="str">
        <f>入力用シート!F14&amp;""</f>
        <v/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 t="str">
        <f>入力用シート!G14&amp;""</f>
        <v/>
      </c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99" t="str">
        <f>入力用シート!H14&amp;""</f>
        <v/>
      </c>
      <c r="AC25" s="100"/>
      <c r="AD25" s="97" t="s">
        <v>1</v>
      </c>
      <c r="AE25" s="98"/>
      <c r="AF25" s="120" t="str">
        <f>入力用シート!I14&amp;""</f>
        <v/>
      </c>
      <c r="AG25" s="121"/>
      <c r="AH25" s="121"/>
      <c r="AI25" s="124" t="str">
        <f>入力用シート!J14&amp;""</f>
        <v/>
      </c>
      <c r="AJ25" s="124"/>
      <c r="AK25" s="125"/>
      <c r="AL25" s="99" t="str">
        <f>入力用シート!K14&amp;""</f>
        <v/>
      </c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1"/>
    </row>
    <row r="26" spans="1:58" ht="18.75" customHeight="1" x14ac:dyDescent="0.25">
      <c r="A26" s="99">
        <v>3</v>
      </c>
      <c r="B26" s="100"/>
      <c r="C26" s="101"/>
      <c r="D26" s="71" t="str">
        <f>入力用シート!F15&amp;""</f>
        <v/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 t="str">
        <f>入力用シート!G15&amp;""</f>
        <v/>
      </c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99" t="str">
        <f>入力用シート!H15&amp;""</f>
        <v/>
      </c>
      <c r="AC26" s="100"/>
      <c r="AD26" s="97" t="s">
        <v>1</v>
      </c>
      <c r="AE26" s="98"/>
      <c r="AF26" s="120" t="str">
        <f>入力用シート!I15&amp;""</f>
        <v/>
      </c>
      <c r="AG26" s="121"/>
      <c r="AH26" s="121"/>
      <c r="AI26" s="124" t="str">
        <f>入力用シート!J15&amp;""</f>
        <v/>
      </c>
      <c r="AJ26" s="124"/>
      <c r="AK26" s="125"/>
      <c r="AL26" s="99" t="str">
        <f>入力用シート!K15&amp;""</f>
        <v/>
      </c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1"/>
    </row>
    <row r="27" spans="1:58" ht="18.75" customHeight="1" x14ac:dyDescent="0.25">
      <c r="A27" s="99">
        <v>4</v>
      </c>
      <c r="B27" s="100"/>
      <c r="C27" s="101"/>
      <c r="D27" s="71" t="str">
        <f>入力用シート!F16&amp;""</f>
        <v/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 t="str">
        <f>入力用シート!G16&amp;""</f>
        <v/>
      </c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99" t="str">
        <f>入力用シート!H16&amp;""</f>
        <v/>
      </c>
      <c r="AC27" s="100"/>
      <c r="AD27" s="97" t="s">
        <v>1</v>
      </c>
      <c r="AE27" s="98"/>
      <c r="AF27" s="120" t="str">
        <f>入力用シート!I16&amp;""</f>
        <v/>
      </c>
      <c r="AG27" s="121"/>
      <c r="AH27" s="121"/>
      <c r="AI27" s="124" t="str">
        <f>入力用シート!J16&amp;""</f>
        <v/>
      </c>
      <c r="AJ27" s="124"/>
      <c r="AK27" s="125"/>
      <c r="AL27" s="99" t="str">
        <f>入力用シート!K16&amp;""</f>
        <v/>
      </c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1"/>
    </row>
    <row r="28" spans="1:58" ht="18.75" customHeight="1" x14ac:dyDescent="0.25">
      <c r="A28" s="99">
        <v>5</v>
      </c>
      <c r="B28" s="100"/>
      <c r="C28" s="101"/>
      <c r="D28" s="71" t="str">
        <f>入力用シート!F17&amp;""</f>
        <v/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 t="str">
        <f>入力用シート!G17&amp;""</f>
        <v/>
      </c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99" t="str">
        <f>入力用シート!H17&amp;""</f>
        <v/>
      </c>
      <c r="AC28" s="100"/>
      <c r="AD28" s="97" t="s">
        <v>1</v>
      </c>
      <c r="AE28" s="98"/>
      <c r="AF28" s="120" t="str">
        <f>入力用シート!I17&amp;""</f>
        <v/>
      </c>
      <c r="AG28" s="121"/>
      <c r="AH28" s="121"/>
      <c r="AI28" s="124" t="str">
        <f>入力用シート!J17&amp;""</f>
        <v/>
      </c>
      <c r="AJ28" s="124"/>
      <c r="AK28" s="125"/>
      <c r="AL28" s="99" t="str">
        <f>入力用シート!K17&amp;""</f>
        <v/>
      </c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1"/>
    </row>
    <row r="29" spans="1:58" ht="18.75" customHeight="1" x14ac:dyDescent="0.25">
      <c r="A29" s="99">
        <v>6</v>
      </c>
      <c r="B29" s="100"/>
      <c r="C29" s="101"/>
      <c r="D29" s="71" t="str">
        <f>入力用シート!F18&amp;""</f>
        <v/>
      </c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 t="str">
        <f>入力用シート!G18&amp;""</f>
        <v/>
      </c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99" t="str">
        <f>入力用シート!H18&amp;""</f>
        <v/>
      </c>
      <c r="AC29" s="100"/>
      <c r="AD29" s="97" t="s">
        <v>1</v>
      </c>
      <c r="AE29" s="98"/>
      <c r="AF29" s="120" t="str">
        <f>入力用シート!I18&amp;""</f>
        <v/>
      </c>
      <c r="AG29" s="121"/>
      <c r="AH29" s="121"/>
      <c r="AI29" s="124" t="str">
        <f>入力用シート!J18&amp;""</f>
        <v/>
      </c>
      <c r="AJ29" s="124"/>
      <c r="AK29" s="125"/>
      <c r="AL29" s="99" t="str">
        <f>入力用シート!K18&amp;""</f>
        <v/>
      </c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1"/>
    </row>
    <row r="30" spans="1:58" ht="18.75" customHeight="1" x14ac:dyDescent="0.25">
      <c r="A30" s="99">
        <v>7</v>
      </c>
      <c r="B30" s="100"/>
      <c r="C30" s="101"/>
      <c r="D30" s="71" t="str">
        <f>入力用シート!F19&amp;""</f>
        <v/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 t="str">
        <f>入力用シート!G19&amp;""</f>
        <v/>
      </c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99" t="str">
        <f>入力用シート!H19&amp;""</f>
        <v/>
      </c>
      <c r="AC30" s="100"/>
      <c r="AD30" s="97" t="s">
        <v>1</v>
      </c>
      <c r="AE30" s="98"/>
      <c r="AF30" s="120" t="str">
        <f>入力用シート!I19&amp;""</f>
        <v/>
      </c>
      <c r="AG30" s="121"/>
      <c r="AH30" s="121"/>
      <c r="AI30" s="124" t="str">
        <f>入力用シート!J19&amp;""</f>
        <v/>
      </c>
      <c r="AJ30" s="124"/>
      <c r="AK30" s="125"/>
      <c r="AL30" s="99" t="str">
        <f>入力用シート!K19&amp;""</f>
        <v/>
      </c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1"/>
    </row>
    <row r="31" spans="1:58" ht="18.75" customHeight="1" x14ac:dyDescent="0.25">
      <c r="A31" s="99">
        <v>8</v>
      </c>
      <c r="B31" s="100"/>
      <c r="C31" s="101"/>
      <c r="D31" s="71" t="str">
        <f>入力用シート!F20&amp;""</f>
        <v/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 t="str">
        <f>入力用シート!G20&amp;""</f>
        <v/>
      </c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99" t="str">
        <f>入力用シート!H20&amp;""</f>
        <v/>
      </c>
      <c r="AC31" s="100"/>
      <c r="AD31" s="97" t="s">
        <v>1</v>
      </c>
      <c r="AE31" s="98"/>
      <c r="AF31" s="120" t="str">
        <f>入力用シート!I20&amp;""</f>
        <v/>
      </c>
      <c r="AG31" s="121"/>
      <c r="AH31" s="121"/>
      <c r="AI31" s="124" t="str">
        <f>入力用シート!J20&amp;""</f>
        <v/>
      </c>
      <c r="AJ31" s="124"/>
      <c r="AK31" s="125"/>
      <c r="AL31" s="99" t="str">
        <f>入力用シート!K20&amp;""</f>
        <v/>
      </c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1"/>
    </row>
    <row r="32" spans="1:58" ht="18.75" customHeight="1" x14ac:dyDescent="0.25">
      <c r="A32" s="99">
        <v>9</v>
      </c>
      <c r="B32" s="100"/>
      <c r="C32" s="101"/>
      <c r="D32" s="71" t="str">
        <f>入力用シート!F21&amp;""</f>
        <v/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 t="str">
        <f>入力用シート!G21&amp;""</f>
        <v/>
      </c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99" t="str">
        <f>入力用シート!H21&amp;""</f>
        <v/>
      </c>
      <c r="AC32" s="100"/>
      <c r="AD32" s="97" t="s">
        <v>1</v>
      </c>
      <c r="AE32" s="98"/>
      <c r="AF32" s="120" t="str">
        <f>入力用シート!I21&amp;""</f>
        <v/>
      </c>
      <c r="AG32" s="121"/>
      <c r="AH32" s="121"/>
      <c r="AI32" s="124" t="str">
        <f>入力用シート!J21&amp;""</f>
        <v/>
      </c>
      <c r="AJ32" s="124"/>
      <c r="AK32" s="125"/>
      <c r="AL32" s="99" t="str">
        <f>入力用シート!K21&amp;""</f>
        <v/>
      </c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1"/>
    </row>
    <row r="33" spans="1:54" ht="18.75" customHeight="1" x14ac:dyDescent="0.25">
      <c r="A33" s="99">
        <v>10</v>
      </c>
      <c r="B33" s="100"/>
      <c r="C33" s="101"/>
      <c r="D33" s="71" t="str">
        <f>入力用シート!F22&amp;""</f>
        <v/>
      </c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 t="str">
        <f>入力用シート!G22&amp;""</f>
        <v/>
      </c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99" t="str">
        <f>入力用シート!H22&amp;""</f>
        <v/>
      </c>
      <c r="AC33" s="100"/>
      <c r="AD33" s="97" t="s">
        <v>1</v>
      </c>
      <c r="AE33" s="98"/>
      <c r="AF33" s="120" t="str">
        <f>入力用シート!I22&amp;""</f>
        <v/>
      </c>
      <c r="AG33" s="121"/>
      <c r="AH33" s="121"/>
      <c r="AI33" s="124" t="str">
        <f>入力用シート!J22&amp;""</f>
        <v/>
      </c>
      <c r="AJ33" s="124"/>
      <c r="AK33" s="125"/>
      <c r="AL33" s="99" t="str">
        <f>入力用シート!K22&amp;""</f>
        <v/>
      </c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</row>
    <row r="34" spans="1:54" ht="18.75" customHeight="1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127"/>
      <c r="AB34" s="127"/>
      <c r="AC34" s="127"/>
      <c r="AD34" s="128"/>
      <c r="AE34" s="128"/>
      <c r="AF34" s="129"/>
      <c r="AG34" s="129"/>
      <c r="AH34" s="129"/>
      <c r="AI34" s="130"/>
      <c r="AJ34" s="130"/>
      <c r="AK34" s="130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</row>
    <row r="35" spans="1:54" ht="18.75" customHeight="1" x14ac:dyDescent="0.25">
      <c r="A35" s="118" t="s">
        <v>23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9" t="s">
        <v>21</v>
      </c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</row>
    <row r="36" spans="1:54" ht="18.75" customHeight="1" x14ac:dyDescent="0.25">
      <c r="A36" s="117"/>
      <c r="B36" s="117"/>
      <c r="C36" s="117"/>
      <c r="D36" s="96" t="s">
        <v>16</v>
      </c>
      <c r="E36" s="97"/>
      <c r="F36" s="97"/>
      <c r="G36" s="97"/>
      <c r="H36" s="97"/>
      <c r="I36" s="97"/>
      <c r="J36" s="97"/>
      <c r="K36" s="97"/>
      <c r="L36" s="97"/>
      <c r="M36" s="97"/>
      <c r="N36" s="98"/>
      <c r="O36" s="96" t="s">
        <v>17</v>
      </c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8"/>
      <c r="AB36" s="96" t="s">
        <v>18</v>
      </c>
      <c r="AC36" s="97"/>
      <c r="AD36" s="97"/>
      <c r="AE36" s="98"/>
      <c r="AF36" s="96" t="s">
        <v>20</v>
      </c>
      <c r="AG36" s="97"/>
      <c r="AH36" s="97"/>
      <c r="AI36" s="97"/>
      <c r="AJ36" s="97"/>
      <c r="AK36" s="98"/>
      <c r="AL36" s="96" t="s">
        <v>0</v>
      </c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8"/>
    </row>
    <row r="37" spans="1:54" ht="18.75" customHeight="1" x14ac:dyDescent="0.25">
      <c r="A37" s="99">
        <v>1</v>
      </c>
      <c r="B37" s="100"/>
      <c r="C37" s="101"/>
      <c r="D37" s="71" t="str">
        <f>入力用シート!F27&amp;""</f>
        <v/>
      </c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 t="str">
        <f>入力用シート!G27&amp;""</f>
        <v/>
      </c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99" t="str">
        <f>入力用シート!H27&amp;""</f>
        <v/>
      </c>
      <c r="AC37" s="100"/>
      <c r="AD37" s="97" t="s">
        <v>1</v>
      </c>
      <c r="AE37" s="98"/>
      <c r="AF37" s="120" t="str">
        <f>入力用シート!I27&amp;""</f>
        <v/>
      </c>
      <c r="AG37" s="121"/>
      <c r="AH37" s="121"/>
      <c r="AI37" s="124" t="str">
        <f>入力用シート!J27&amp;""</f>
        <v/>
      </c>
      <c r="AJ37" s="124"/>
      <c r="AK37" s="125"/>
      <c r="AL37" s="99" t="str">
        <f>入力用シート!K27&amp;""</f>
        <v/>
      </c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1"/>
    </row>
    <row r="38" spans="1:54" ht="18.75" customHeight="1" x14ac:dyDescent="0.25">
      <c r="A38" s="99">
        <v>2</v>
      </c>
      <c r="B38" s="100"/>
      <c r="C38" s="101"/>
      <c r="D38" s="71" t="str">
        <f>入力用シート!F28&amp;""</f>
        <v/>
      </c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 t="str">
        <f>入力用シート!G28&amp;""</f>
        <v/>
      </c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99" t="str">
        <f>入力用シート!H28&amp;""</f>
        <v/>
      </c>
      <c r="AC38" s="100"/>
      <c r="AD38" s="97" t="s">
        <v>1</v>
      </c>
      <c r="AE38" s="98"/>
      <c r="AF38" s="120" t="str">
        <f>入力用シート!I28&amp;""</f>
        <v/>
      </c>
      <c r="AG38" s="121"/>
      <c r="AH38" s="121"/>
      <c r="AI38" s="124" t="str">
        <f>入力用シート!J28&amp;""</f>
        <v/>
      </c>
      <c r="AJ38" s="124"/>
      <c r="AK38" s="125"/>
      <c r="AL38" s="99" t="str">
        <f>入力用シート!K28&amp;""</f>
        <v/>
      </c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1"/>
    </row>
    <row r="39" spans="1:54" ht="18.75" customHeight="1" x14ac:dyDescent="0.25">
      <c r="A39" s="99">
        <v>3</v>
      </c>
      <c r="B39" s="100"/>
      <c r="C39" s="101"/>
      <c r="D39" s="71" t="str">
        <f>入力用シート!F29&amp;""</f>
        <v/>
      </c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 t="str">
        <f>入力用シート!G29&amp;""</f>
        <v/>
      </c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99" t="str">
        <f>入力用シート!H29&amp;""</f>
        <v/>
      </c>
      <c r="AC39" s="100"/>
      <c r="AD39" s="97" t="s">
        <v>1</v>
      </c>
      <c r="AE39" s="98"/>
      <c r="AF39" s="120" t="str">
        <f>入力用シート!I29&amp;""</f>
        <v/>
      </c>
      <c r="AG39" s="121"/>
      <c r="AH39" s="121"/>
      <c r="AI39" s="124" t="str">
        <f>入力用シート!J29&amp;""</f>
        <v/>
      </c>
      <c r="AJ39" s="124"/>
      <c r="AK39" s="125"/>
      <c r="AL39" s="99" t="str">
        <f>入力用シート!K29&amp;""</f>
        <v/>
      </c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</row>
    <row r="40" spans="1:54" ht="18.75" customHeight="1" x14ac:dyDescent="0.25">
      <c r="A40" s="99">
        <v>4</v>
      </c>
      <c r="B40" s="100"/>
      <c r="C40" s="101"/>
      <c r="D40" s="71" t="str">
        <f>入力用シート!F30&amp;""</f>
        <v/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 t="str">
        <f>入力用シート!G30&amp;""</f>
        <v/>
      </c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99" t="str">
        <f>入力用シート!H30&amp;""</f>
        <v/>
      </c>
      <c r="AC40" s="100"/>
      <c r="AD40" s="97" t="s">
        <v>1</v>
      </c>
      <c r="AE40" s="98"/>
      <c r="AF40" s="120" t="str">
        <f>入力用シート!I30&amp;""</f>
        <v/>
      </c>
      <c r="AG40" s="121"/>
      <c r="AH40" s="121"/>
      <c r="AI40" s="124" t="str">
        <f>入力用シート!J30&amp;""</f>
        <v/>
      </c>
      <c r="AJ40" s="124"/>
      <c r="AK40" s="125"/>
      <c r="AL40" s="99" t="str">
        <f>入力用シート!K30&amp;""</f>
        <v/>
      </c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</row>
    <row r="41" spans="1:54" ht="18.75" customHeight="1" x14ac:dyDescent="0.25">
      <c r="A41" s="99">
        <v>5</v>
      </c>
      <c r="B41" s="100"/>
      <c r="C41" s="101"/>
      <c r="D41" s="71" t="str">
        <f>入力用シート!F31&amp;""</f>
        <v/>
      </c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 t="str">
        <f>入力用シート!G31&amp;""</f>
        <v/>
      </c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99" t="str">
        <f>入力用シート!H31&amp;""</f>
        <v/>
      </c>
      <c r="AC41" s="100"/>
      <c r="AD41" s="97" t="s">
        <v>1</v>
      </c>
      <c r="AE41" s="98"/>
      <c r="AF41" s="120" t="str">
        <f>入力用シート!I31&amp;""</f>
        <v/>
      </c>
      <c r="AG41" s="121"/>
      <c r="AH41" s="121"/>
      <c r="AI41" s="124" t="str">
        <f>入力用シート!J31&amp;""</f>
        <v/>
      </c>
      <c r="AJ41" s="124"/>
      <c r="AK41" s="125"/>
      <c r="AL41" s="99" t="str">
        <f>入力用シート!K31&amp;""</f>
        <v/>
      </c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</row>
    <row r="42" spans="1:54" ht="8.25" customHeight="1" x14ac:dyDescent="0.25"/>
    <row r="43" spans="1:54" ht="18.75" customHeight="1" x14ac:dyDescent="0.25">
      <c r="A43" s="70" t="s">
        <v>2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</row>
    <row r="44" spans="1:54" ht="18.75" customHeight="1" x14ac:dyDescent="0.25">
      <c r="A44" s="99" t="str">
        <f>IF(入力用シート!O13=1,"①","")&amp;IF(入力用シート!O14=1,"②","")</f>
        <v/>
      </c>
      <c r="B44" s="100"/>
      <c r="C44" s="100"/>
      <c r="D44" s="100"/>
      <c r="E44" s="28" t="s">
        <v>24</v>
      </c>
      <c r="P44" s="71" t="str">
        <f>IF(入力用シート!O13=2,"①","")&amp;IF(入力用シート!O14=2,"②","")</f>
        <v/>
      </c>
      <c r="Q44" s="71"/>
      <c r="R44" s="71"/>
      <c r="S44" s="71"/>
      <c r="T44" s="28" t="s">
        <v>25</v>
      </c>
      <c r="AE44" s="71" t="str">
        <f>IF(入力用シート!O13=3,"①","")&amp;IF(入力用シート!O14=3,"②","")</f>
        <v/>
      </c>
      <c r="AF44" s="71"/>
      <c r="AG44" s="71"/>
      <c r="AH44" s="71"/>
      <c r="AI44" s="126" t="s">
        <v>26</v>
      </c>
      <c r="AJ44" s="70"/>
      <c r="AK44" s="70"/>
      <c r="AL44" s="70"/>
    </row>
    <row r="45" spans="1:54" ht="18.75" customHeight="1" x14ac:dyDescent="0.25"/>
    <row r="46" spans="1:54" ht="18.75" customHeight="1" x14ac:dyDescent="0.25"/>
    <row r="47" spans="1:54" ht="18.75" customHeight="1" x14ac:dyDescent="0.25"/>
    <row r="48" spans="1:54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</sheetData>
  <customSheetViews>
    <customSheetView guid="{BD1D9F7D-9258-4312-9E8A-B0E1A4470B7E}" scale="85" printArea="1" topLeftCell="E1">
      <selection activeCell="A18" sqref="A18:C18"/>
      <pageMargins left="0.23622047244094491" right="0.23622047244094491" top="0.39370078740157483" bottom="0" header="0.31496062992125984" footer="0.31496062992125984"/>
      <printOptions horizontalCentered="1"/>
      <pageSetup paperSize="9" orientation="portrait" verticalDpi="0" r:id="rId1"/>
    </customSheetView>
  </customSheetViews>
  <mergeCells count="220">
    <mergeCell ref="A39:C39"/>
    <mergeCell ref="D39:N39"/>
    <mergeCell ref="O39:AA39"/>
    <mergeCell ref="AB39:AC39"/>
    <mergeCell ref="AD39:AE39"/>
    <mergeCell ref="D41:N41"/>
    <mergeCell ref="O41:AA41"/>
    <mergeCell ref="AB41:AC41"/>
    <mergeCell ref="AD41:AE41"/>
    <mergeCell ref="A40:C40"/>
    <mergeCell ref="D40:N40"/>
    <mergeCell ref="O40:AA40"/>
    <mergeCell ref="AB40:AC40"/>
    <mergeCell ref="AD40:AE40"/>
    <mergeCell ref="AF39:AH39"/>
    <mergeCell ref="AI39:AK39"/>
    <mergeCell ref="AL39:BB39"/>
    <mergeCell ref="AB38:AC38"/>
    <mergeCell ref="AD38:AE38"/>
    <mergeCell ref="AF38:AH38"/>
    <mergeCell ref="AF37:AH37"/>
    <mergeCell ref="AI37:AK37"/>
    <mergeCell ref="AL38:BB38"/>
    <mergeCell ref="AL37:BB37"/>
    <mergeCell ref="AI38:AK38"/>
    <mergeCell ref="AF40:AH40"/>
    <mergeCell ref="AI40:AK40"/>
    <mergeCell ref="AL40:BB40"/>
    <mergeCell ref="AI44:AL44"/>
    <mergeCell ref="AF41:AH41"/>
    <mergeCell ref="AI41:AK41"/>
    <mergeCell ref="AL41:BB41"/>
    <mergeCell ref="A28:C28"/>
    <mergeCell ref="AE44:AH44"/>
    <mergeCell ref="A44:D44"/>
    <mergeCell ref="A43:BB43"/>
    <mergeCell ref="AD28:AE28"/>
    <mergeCell ref="A41:C41"/>
    <mergeCell ref="P44:S44"/>
    <mergeCell ref="AL33:BB33"/>
    <mergeCell ref="O37:AA37"/>
    <mergeCell ref="AB37:AC37"/>
    <mergeCell ref="AD37:AE37"/>
    <mergeCell ref="AB32:AC32"/>
    <mergeCell ref="AD32:AE32"/>
    <mergeCell ref="A35:Z35"/>
    <mergeCell ref="AA35:BB35"/>
    <mergeCell ref="AD31:AE31"/>
    <mergeCell ref="AF31:AH31"/>
    <mergeCell ref="AB36:AE36"/>
    <mergeCell ref="AF36:AK36"/>
    <mergeCell ref="AI31:AK31"/>
    <mergeCell ref="A32:C32"/>
    <mergeCell ref="D32:N32"/>
    <mergeCell ref="O32:AA32"/>
    <mergeCell ref="A31:C31"/>
    <mergeCell ref="D31:N31"/>
    <mergeCell ref="A29:C29"/>
    <mergeCell ref="A33:C33"/>
    <mergeCell ref="A30:C30"/>
    <mergeCell ref="D30:N30"/>
    <mergeCell ref="A36:C36"/>
    <mergeCell ref="D36:N36"/>
    <mergeCell ref="AI30:AK30"/>
    <mergeCell ref="AD29:AE29"/>
    <mergeCell ref="AF29:AH29"/>
    <mergeCell ref="AI29:AK29"/>
    <mergeCell ref="AB29:AC29"/>
    <mergeCell ref="AB31:AC31"/>
    <mergeCell ref="O30:AA30"/>
    <mergeCell ref="AI28:AK28"/>
    <mergeCell ref="AA22:BB22"/>
    <mergeCell ref="O23:AA23"/>
    <mergeCell ref="AB23:AE23"/>
    <mergeCell ref="A22:Z22"/>
    <mergeCell ref="AL24:BB24"/>
    <mergeCell ref="AL26:BB26"/>
    <mergeCell ref="D24:N24"/>
    <mergeCell ref="D27:N27"/>
    <mergeCell ref="A23:C23"/>
    <mergeCell ref="D26:N26"/>
    <mergeCell ref="A24:C24"/>
    <mergeCell ref="AL23:BB23"/>
    <mergeCell ref="AF28:AH28"/>
    <mergeCell ref="D28:N28"/>
    <mergeCell ref="AD27:AE27"/>
    <mergeCell ref="AD24:AE24"/>
    <mergeCell ref="AB24:AC24"/>
    <mergeCell ref="O25:AA25"/>
    <mergeCell ref="AO19:BB19"/>
    <mergeCell ref="AO20:BB20"/>
    <mergeCell ref="AF26:AH26"/>
    <mergeCell ref="AL27:BB27"/>
    <mergeCell ref="AB19:AC19"/>
    <mergeCell ref="AI27:AK27"/>
    <mergeCell ref="AF27:AH27"/>
    <mergeCell ref="AB27:AC27"/>
    <mergeCell ref="O24:AA24"/>
    <mergeCell ref="AF24:AH24"/>
    <mergeCell ref="AI24:AK24"/>
    <mergeCell ref="O26:AA26"/>
    <mergeCell ref="AD25:AE25"/>
    <mergeCell ref="AI25:AK25"/>
    <mergeCell ref="AI26:AK26"/>
    <mergeCell ref="AD26:AE26"/>
    <mergeCell ref="AF25:AH25"/>
    <mergeCell ref="AI16:AK16"/>
    <mergeCell ref="AL16:AN16"/>
    <mergeCell ref="AL17:AN17"/>
    <mergeCell ref="AL18:AN18"/>
    <mergeCell ref="AL19:AN19"/>
    <mergeCell ref="AL20:AN20"/>
    <mergeCell ref="AI19:AK19"/>
    <mergeCell ref="AI17:AK17"/>
    <mergeCell ref="AO16:BB16"/>
    <mergeCell ref="AO17:BB17"/>
    <mergeCell ref="AO18:BB18"/>
    <mergeCell ref="AI18:AK18"/>
    <mergeCell ref="AI20:AK20"/>
    <mergeCell ref="AB16:AC16"/>
    <mergeCell ref="AB17:AC17"/>
    <mergeCell ref="AD17:AE17"/>
    <mergeCell ref="AF16:AH16"/>
    <mergeCell ref="AF17:AH17"/>
    <mergeCell ref="AF18:AH18"/>
    <mergeCell ref="AF19:AH19"/>
    <mergeCell ref="AF20:AH20"/>
    <mergeCell ref="AB20:AC20"/>
    <mergeCell ref="AD20:AE20"/>
    <mergeCell ref="AB18:AC18"/>
    <mergeCell ref="AD18:AE18"/>
    <mergeCell ref="AD19:AE19"/>
    <mergeCell ref="AD16:AE16"/>
    <mergeCell ref="B10:G10"/>
    <mergeCell ref="H10:AA10"/>
    <mergeCell ref="AB10:AG10"/>
    <mergeCell ref="AH10:BA10"/>
    <mergeCell ref="AB11:AG11"/>
    <mergeCell ref="AH11:BA11"/>
    <mergeCell ref="AF15:AK15"/>
    <mergeCell ref="AL15:AN15"/>
    <mergeCell ref="AO15:BB15"/>
    <mergeCell ref="B12:G12"/>
    <mergeCell ref="AB12:AG12"/>
    <mergeCell ref="AH12:BA12"/>
    <mergeCell ref="H12:K12"/>
    <mergeCell ref="L12:AA12"/>
    <mergeCell ref="A15:C15"/>
    <mergeCell ref="D15:N15"/>
    <mergeCell ref="O15:AA15"/>
    <mergeCell ref="B11:G11"/>
    <mergeCell ref="H11:AA11"/>
    <mergeCell ref="AB15:AE15"/>
    <mergeCell ref="A14:X14"/>
    <mergeCell ref="Z14:BB14"/>
    <mergeCell ref="AB5:BB5"/>
    <mergeCell ref="A7:BB7"/>
    <mergeCell ref="B9:G9"/>
    <mergeCell ref="A1:BB2"/>
    <mergeCell ref="AH3:AO3"/>
    <mergeCell ref="AP3:BB3"/>
    <mergeCell ref="A4:H4"/>
    <mergeCell ref="H9:AA9"/>
    <mergeCell ref="AB9:AG9"/>
    <mergeCell ref="AH9:BA9"/>
    <mergeCell ref="M4:Y4"/>
    <mergeCell ref="I4:L4"/>
    <mergeCell ref="A16:C16"/>
    <mergeCell ref="A17:C17"/>
    <mergeCell ref="A18:C18"/>
    <mergeCell ref="A19:C19"/>
    <mergeCell ref="A20:C20"/>
    <mergeCell ref="O16:AA16"/>
    <mergeCell ref="O17:AA17"/>
    <mergeCell ref="O18:AA18"/>
    <mergeCell ref="O19:AA19"/>
    <mergeCell ref="D16:N16"/>
    <mergeCell ref="O20:AA20"/>
    <mergeCell ref="D17:N17"/>
    <mergeCell ref="D18:N18"/>
    <mergeCell ref="D19:N19"/>
    <mergeCell ref="D20:N20"/>
    <mergeCell ref="A27:C27"/>
    <mergeCell ref="A25:C25"/>
    <mergeCell ref="D25:N25"/>
    <mergeCell ref="A26:C26"/>
    <mergeCell ref="D29:N29"/>
    <mergeCell ref="O38:AA38"/>
    <mergeCell ref="A38:C38"/>
    <mergeCell ref="A37:C37"/>
    <mergeCell ref="D37:N37"/>
    <mergeCell ref="D33:N33"/>
    <mergeCell ref="O33:AA33"/>
    <mergeCell ref="O27:AA27"/>
    <mergeCell ref="O28:AA28"/>
    <mergeCell ref="O36:AA36"/>
    <mergeCell ref="AL36:BB36"/>
    <mergeCell ref="AL32:BB32"/>
    <mergeCell ref="AL29:BB29"/>
    <mergeCell ref="AL30:BB30"/>
    <mergeCell ref="AF23:AK23"/>
    <mergeCell ref="AL31:BB31"/>
    <mergeCell ref="D38:N38"/>
    <mergeCell ref="O29:AA29"/>
    <mergeCell ref="D23:N23"/>
    <mergeCell ref="O31:AA31"/>
    <mergeCell ref="AB30:AC30"/>
    <mergeCell ref="AD30:AE30"/>
    <mergeCell ref="AB33:AC33"/>
    <mergeCell ref="AD33:AE33"/>
    <mergeCell ref="AF33:AH33"/>
    <mergeCell ref="AI33:AK33"/>
    <mergeCell ref="AL25:BB25"/>
    <mergeCell ref="AB28:AC28"/>
    <mergeCell ref="AF32:AH32"/>
    <mergeCell ref="AI32:AK32"/>
    <mergeCell ref="AF30:AH30"/>
    <mergeCell ref="AL28:BB28"/>
    <mergeCell ref="AB25:AC25"/>
    <mergeCell ref="AB26:AC26"/>
  </mergeCells>
  <phoneticPr fontId="1"/>
  <printOptions horizontalCentered="1"/>
  <pageMargins left="0.23622047244094491" right="0.23622047244094491" top="0.39370078740157483" bottom="0" header="0.31496062992125984" footer="0.31496062992125984"/>
  <pageSetup paperSize="9" orientation="portrait" r:id="rId2"/>
  <ignoredErrors>
    <ignoredError sqref="A42:BB43 A9:G9 AB9:AG9 A10:G10 AB10:AG10 A11:G11 AB11:AG11 A12:G12 I12:K12 AB12:AG12 BB9 BB10 BB11 A13:BB15 A35:BB36 A45:BB51 B44:O44 Y44:AD44 AN44:AP44 BA44:BB44 BB12 A21:BB21 A16:C16 AD16:AE16 A22:BB23 A17:C20 AD17:AE20 A25:C32 A24:C24 AD24:AE24 AD25:AE32 A38:C39 A37:C37 AD37:AE37 AD38:AE39 Q44:S44 AF44:AH4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参加申し込み状況</vt:lpstr>
      <vt:lpstr>囲碁個人</vt:lpstr>
      <vt:lpstr>将棋団体</vt:lpstr>
      <vt:lpstr>将棋男子個人</vt:lpstr>
      <vt:lpstr>将棋女子個人</vt:lpstr>
      <vt:lpstr>入力例</vt:lpstr>
      <vt:lpstr>入力用シート</vt:lpstr>
      <vt:lpstr>印刷用</vt:lpstr>
      <vt:lpstr>印刷用!Print_Area</vt:lpstr>
      <vt:lpstr>入力用シート!Print_Area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北海道札幌東陵高等学校</dc:creator>
  <cp:lastModifiedBy>林　和明</cp:lastModifiedBy>
  <cp:lastPrinted>2024-06-26T10:05:20Z</cp:lastPrinted>
  <dcterms:created xsi:type="dcterms:W3CDTF">2013-05-30T06:53:54Z</dcterms:created>
  <dcterms:modified xsi:type="dcterms:W3CDTF">2024-06-26T10:09:21Z</dcterms:modified>
</cp:coreProperties>
</file>